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 - CAMENA\2025\Vorlagen\Fakt\"/>
    </mc:Choice>
  </mc:AlternateContent>
  <xr:revisionPtr revIDLastSave="0" documentId="13_ncr:1_{1003DAB7-1BF9-4EF5-BD76-9F7BFBC86058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Hinweise" sheetId="5" r:id="rId1"/>
    <sheet name="FAKT II Mischungsberechnung" sheetId="2" r:id="rId2"/>
    <sheet name="ArtenListe" sheetId="4" r:id="rId3"/>
  </sheets>
  <externalReferences>
    <externalReference r:id="rId4"/>
  </externalReferences>
  <definedNames>
    <definedName name="_xlnm._FilterDatabase" localSheetId="2" hidden="1">ArtenListe!$A$3:$I$101</definedName>
    <definedName name="_GoBack" localSheetId="0">Hinweise!#REF!</definedName>
    <definedName name="De_Name">[1]ArtenListe!$B$3:$B$94</definedName>
  </definedNames>
  <calcPr calcId="181029"/>
</workbook>
</file>

<file path=xl/calcChain.xml><?xml version="1.0" encoding="utf-8"?>
<calcChain xmlns="http://schemas.openxmlformats.org/spreadsheetml/2006/main">
  <c r="D11" i="2" l="1"/>
  <c r="D12" i="2"/>
  <c r="E12" i="2" s="1"/>
  <c r="F12" i="2" s="1"/>
  <c r="D13" i="2"/>
  <c r="E13" i="2" s="1"/>
  <c r="F13" i="2" s="1"/>
  <c r="D14" i="2"/>
  <c r="E14" i="2" s="1"/>
  <c r="F14" i="2" s="1"/>
  <c r="D15" i="2"/>
  <c r="E15" i="2" s="1"/>
  <c r="F15" i="2" s="1"/>
  <c r="D16" i="2"/>
  <c r="E16" i="2" s="1"/>
  <c r="F16" i="2" s="1"/>
  <c r="D17" i="2"/>
  <c r="D18" i="2"/>
  <c r="D19" i="2"/>
  <c r="D20" i="2"/>
  <c r="E20" i="2" s="1"/>
  <c r="F20" i="2" s="1"/>
  <c r="D21" i="2"/>
  <c r="D22" i="2"/>
  <c r="E22" i="2" s="1"/>
  <c r="F22" i="2" s="1"/>
  <c r="D23" i="2"/>
  <c r="D24" i="2"/>
  <c r="D25" i="2"/>
  <c r="D26" i="2"/>
  <c r="D27" i="2"/>
  <c r="D28" i="2"/>
  <c r="D29" i="2"/>
  <c r="D30" i="2"/>
  <c r="E17" i="2"/>
  <c r="F17" i="2" s="1"/>
  <c r="E18" i="2"/>
  <c r="F18" i="2" s="1"/>
  <c r="E19" i="2"/>
  <c r="F19" i="2" s="1"/>
  <c r="E21" i="2"/>
  <c r="F21" i="2" s="1"/>
  <c r="G21" i="2"/>
  <c r="E23" i="2"/>
  <c r="F23" i="2" s="1"/>
  <c r="G23" i="2"/>
  <c r="E24" i="2"/>
  <c r="F24" i="2" s="1"/>
  <c r="G24" i="2"/>
  <c r="E25" i="2"/>
  <c r="F25" i="2" s="1"/>
  <c r="G25" i="2"/>
  <c r="E26" i="2"/>
  <c r="F26" i="2" s="1"/>
  <c r="G26" i="2"/>
  <c r="E27" i="2"/>
  <c r="F27" i="2" s="1"/>
  <c r="G27" i="2"/>
  <c r="E28" i="2"/>
  <c r="F28" i="2" s="1"/>
  <c r="G28" i="2"/>
  <c r="E29" i="2"/>
  <c r="F29" i="2" s="1"/>
  <c r="G29" i="2"/>
  <c r="E30" i="2"/>
  <c r="F30" i="2" s="1"/>
  <c r="G30" i="2"/>
  <c r="J12" i="2" l="1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11" i="2"/>
  <c r="B35" i="2" l="1"/>
  <c r="E64" i="4" l="1"/>
  <c r="E57" i="4"/>
  <c r="E55" i="4"/>
  <c r="B32" i="2" l="1"/>
  <c r="E11" i="2" l="1"/>
  <c r="F11" i="2" s="1"/>
  <c r="F32" i="2" l="1"/>
  <c r="G22" i="2" s="1"/>
  <c r="G19" i="2" l="1"/>
  <c r="G20" i="2"/>
  <c r="G17" i="2"/>
  <c r="G18" i="2"/>
  <c r="G15" i="2"/>
  <c r="G16" i="2"/>
  <c r="G14" i="2"/>
  <c r="G12" i="2"/>
  <c r="G13" i="2"/>
  <c r="G11" i="2"/>
  <c r="H35" i="2" l="1"/>
  <c r="B41" i="2"/>
  <c r="B39" i="2"/>
  <c r="D41" i="2"/>
  <c r="I12" i="2"/>
  <c r="I21" i="2"/>
  <c r="B36" i="2"/>
  <c r="I18" i="2"/>
  <c r="I17" i="2"/>
  <c r="I13" i="2"/>
  <c r="I30" i="2"/>
  <c r="I16" i="2"/>
  <c r="I24" i="2"/>
  <c r="I27" i="2"/>
  <c r="B37" i="2"/>
  <c r="I11" i="2"/>
  <c r="I26" i="2"/>
  <c r="I20" i="2"/>
  <c r="I23" i="2"/>
  <c r="I28" i="2"/>
  <c r="I25" i="2"/>
  <c r="I19" i="2"/>
  <c r="I15" i="2"/>
  <c r="I14" i="2"/>
  <c r="I22" i="2"/>
  <c r="I29" i="2"/>
  <c r="G32" i="2"/>
</calcChain>
</file>

<file path=xl/sharedStrings.xml><?xml version="1.0" encoding="utf-8"?>
<sst xmlns="http://schemas.openxmlformats.org/spreadsheetml/2006/main" count="482" uniqueCount="346">
  <si>
    <t>TKM</t>
  </si>
  <si>
    <t>Art</t>
  </si>
  <si>
    <t>Phacelia</t>
  </si>
  <si>
    <t>gew%</t>
  </si>
  <si>
    <t>% Samen</t>
  </si>
  <si>
    <t>Mischung</t>
  </si>
  <si>
    <t>Gruppe</t>
  </si>
  <si>
    <t>Dt. Name</t>
  </si>
  <si>
    <t xml:space="preserve">Quelle TKM </t>
  </si>
  <si>
    <t>Aussaatstärke</t>
  </si>
  <si>
    <t>Abessiner Senf</t>
  </si>
  <si>
    <t>Brassica carinata</t>
  </si>
  <si>
    <t>FAO 2014</t>
  </si>
  <si>
    <t>Nickerson direct</t>
  </si>
  <si>
    <t>Sinapis alba</t>
  </si>
  <si>
    <t>Felfoldi 1980 u. Lütke Entrup &amp; Oehmichen 2000</t>
  </si>
  <si>
    <t>AELF Pfaffenhofen</t>
  </si>
  <si>
    <t>Lepidium sativum</t>
  </si>
  <si>
    <t>Felfoldi 1980</t>
  </si>
  <si>
    <t>Leindotter</t>
  </si>
  <si>
    <t>Camelina sativa</t>
  </si>
  <si>
    <t xml:space="preserve"> Biertümpfel 2009</t>
  </si>
  <si>
    <t>BSV Saaten Homepage</t>
  </si>
  <si>
    <t>Markstammkohl</t>
  </si>
  <si>
    <t>Brassica oleracea var. medullosa</t>
  </si>
  <si>
    <t>Lütke Entrup &amp; Oehmichen 2000</t>
  </si>
  <si>
    <t>Andreae Saaten</t>
  </si>
  <si>
    <t>Raphanus sativus</t>
  </si>
  <si>
    <t>Sareptasenf</t>
  </si>
  <si>
    <t>Brassica juncea</t>
  </si>
  <si>
    <t>KWS</t>
  </si>
  <si>
    <t>Schwarzsenf</t>
  </si>
  <si>
    <t>Brassica nigra</t>
  </si>
  <si>
    <t>Saatzucht Gleisdorf</t>
  </si>
  <si>
    <t>Brassica napus</t>
  </si>
  <si>
    <t>Ackerbohne</t>
  </si>
  <si>
    <t>Vicia faba</t>
  </si>
  <si>
    <t>Becker-Schoell</t>
  </si>
  <si>
    <t>Alexandrinerklee</t>
  </si>
  <si>
    <t>Trifolium alexandrinum</t>
  </si>
  <si>
    <t>Lupinus angustifolius</t>
  </si>
  <si>
    <t>Blasenfrüchtiger Klee</t>
  </si>
  <si>
    <t>Trifolium vesiculosum</t>
  </si>
  <si>
    <t>Ramton 1972</t>
  </si>
  <si>
    <t>Frame (FAO)</t>
  </si>
  <si>
    <t>Bockshornklee</t>
  </si>
  <si>
    <t>Trigonella foenum-graecum</t>
  </si>
  <si>
    <t>http://www.covercrops.msu.edu/species/medics.html</t>
  </si>
  <si>
    <t>Erdklee</t>
  </si>
  <si>
    <t>Trifolium subterraneum</t>
  </si>
  <si>
    <t>Gelbe Lupine</t>
  </si>
  <si>
    <t>Lupinus luteus</t>
  </si>
  <si>
    <t>Raiffeisen Homepage</t>
  </si>
  <si>
    <t>Medicago lupulina</t>
  </si>
  <si>
    <t>Agravis</t>
  </si>
  <si>
    <t>Lotus corniculatus</t>
  </si>
  <si>
    <t>Trifolium incarnatum</t>
  </si>
  <si>
    <t>Linse</t>
  </si>
  <si>
    <t>Lens culinaris</t>
  </si>
  <si>
    <t>LfL Anbauleitfaden Linsen</t>
  </si>
  <si>
    <t xml:space="preserve">Luzerne </t>
  </si>
  <si>
    <t>Medicago sativa</t>
  </si>
  <si>
    <t>Trifolium michelianum</t>
  </si>
  <si>
    <t>Dear et. al. 2007</t>
  </si>
  <si>
    <t>Nobile, 1960</t>
  </si>
  <si>
    <t>Crotalaria juncea</t>
  </si>
  <si>
    <t>Freudenberger</t>
  </si>
  <si>
    <t>Pannonisch Wicke</t>
  </si>
  <si>
    <t>Vicia pannonica</t>
  </si>
  <si>
    <t>Trifolium resupinatum</t>
  </si>
  <si>
    <t>LfL Homepage</t>
  </si>
  <si>
    <t xml:space="preserve">Saatzucht Gleisdorf </t>
  </si>
  <si>
    <t>Rotklee</t>
  </si>
  <si>
    <t>Trifolium pratense</t>
  </si>
  <si>
    <t>Schwedenklee</t>
  </si>
  <si>
    <t>Trifolium hybridum</t>
  </si>
  <si>
    <t>Serradella</t>
  </si>
  <si>
    <t xml:space="preserve">Ornithopus sativus </t>
  </si>
  <si>
    <t>Vicia sativa</t>
  </si>
  <si>
    <t>deugeniosementifabio.it</t>
  </si>
  <si>
    <t>Sparriger Klee</t>
  </si>
  <si>
    <t>Trifolium squarrosum L.</t>
  </si>
  <si>
    <t>Iannucci &amp; Martiniello 1998</t>
  </si>
  <si>
    <t>Sheahan 2012b</t>
  </si>
  <si>
    <t>Weiße Lupine</t>
  </si>
  <si>
    <t>Lupinus albus</t>
  </si>
  <si>
    <t>Weißklee</t>
  </si>
  <si>
    <t>Trifolium repens</t>
  </si>
  <si>
    <t>Zottelwicke / Winterwicke</t>
  </si>
  <si>
    <t>Vicia villosa</t>
  </si>
  <si>
    <t>Bastardweidelgras</t>
  </si>
  <si>
    <t>Lolium × boucheanum</t>
  </si>
  <si>
    <t>Deutsches Weidelgras</t>
  </si>
  <si>
    <t>Lolium perenne</t>
  </si>
  <si>
    <t>Avena strigosa</t>
  </si>
  <si>
    <t>http://www.seeddistributors.com.au/pdf/fact-sheets/Festulolium-Perun-CV01-FS.pdf</t>
  </si>
  <si>
    <t>Sorghum</t>
  </si>
  <si>
    <t>Sudangras</t>
  </si>
  <si>
    <t>Sorghum sudanense</t>
  </si>
  <si>
    <t>Lolium multiflorum</t>
  </si>
  <si>
    <t>Kornblume</t>
  </si>
  <si>
    <t>Centaurea cyanus</t>
  </si>
  <si>
    <t>Mariendistel</t>
  </si>
  <si>
    <t>Silybum marianum</t>
  </si>
  <si>
    <t>Ramtillkraut</t>
  </si>
  <si>
    <t>Guizotia abyssinica</t>
  </si>
  <si>
    <t>Inaro</t>
  </si>
  <si>
    <t>Ringelblume</t>
  </si>
  <si>
    <t>Calendula officinalis</t>
  </si>
  <si>
    <t>TLL</t>
  </si>
  <si>
    <t xml:space="preserve">Carthamus tinctorius </t>
  </si>
  <si>
    <t>Sonnenblumen</t>
  </si>
  <si>
    <t>Helianthus annus</t>
  </si>
  <si>
    <t>ProGemüse</t>
  </si>
  <si>
    <t>Tagetes ssp.</t>
  </si>
  <si>
    <t>Borretsch</t>
  </si>
  <si>
    <t>Borago officinalis</t>
  </si>
  <si>
    <t>Dill</t>
  </si>
  <si>
    <t>Anethum graveolens</t>
  </si>
  <si>
    <t>Koriander</t>
  </si>
  <si>
    <t>Coriandrum sativum</t>
  </si>
  <si>
    <t>Linum usitatissimum</t>
  </si>
  <si>
    <t>Phacelia tanacetifolia</t>
  </si>
  <si>
    <t>Timmermans 2005</t>
  </si>
  <si>
    <t>Medicago scutellata</t>
  </si>
  <si>
    <t>Indischer Hanf</t>
  </si>
  <si>
    <t>Sojabohne</t>
  </si>
  <si>
    <t>Glycine max</t>
  </si>
  <si>
    <t>Schabziger Klee</t>
  </si>
  <si>
    <t>Trigonella caerulea</t>
  </si>
  <si>
    <t>Hahn &amp; Miedaner, 2013</t>
  </si>
  <si>
    <t>Hoppe, 2013</t>
  </si>
  <si>
    <t>Knaulgras</t>
  </si>
  <si>
    <t>Dactylis glomerata</t>
  </si>
  <si>
    <t>DSV 2014</t>
  </si>
  <si>
    <t>Mangold</t>
  </si>
  <si>
    <t>Beta vulgaris subsp. cicla var. cicla</t>
  </si>
  <si>
    <t>Eruca sativa</t>
  </si>
  <si>
    <t>Crepis ssp.</t>
  </si>
  <si>
    <t>Wilde Möhre</t>
  </si>
  <si>
    <t>Daucus carota subsp. carota</t>
  </si>
  <si>
    <t>Dipsacus spp.</t>
  </si>
  <si>
    <t>Echium vulgare</t>
  </si>
  <si>
    <t>Foeniculum vulgare</t>
  </si>
  <si>
    <t>Galium verum</t>
  </si>
  <si>
    <t>Hypericum perforatum</t>
  </si>
  <si>
    <t>Lamium spp.</t>
  </si>
  <si>
    <t>Leucanthemum vulgare</t>
  </si>
  <si>
    <t>Oenothera spp.</t>
  </si>
  <si>
    <t>Origanum spp.</t>
  </si>
  <si>
    <t>Papaver rhoeas</t>
  </si>
  <si>
    <t>Petroselinum crispum</t>
  </si>
  <si>
    <t>Plantago lanceolata</t>
  </si>
  <si>
    <t>Prunella spp.</t>
  </si>
  <si>
    <t>Reseda spp.</t>
  </si>
  <si>
    <t>Salvia pratensis</t>
  </si>
  <si>
    <t>Sanguisorba spp.</t>
  </si>
  <si>
    <t>Silene spp.</t>
  </si>
  <si>
    <t>Gewöhnlicher Natternkopf</t>
  </si>
  <si>
    <t>Fenchel</t>
  </si>
  <si>
    <t>Echtes Labkraut</t>
  </si>
  <si>
    <t>Echtes Johanniskraut</t>
  </si>
  <si>
    <t>Margerite</t>
  </si>
  <si>
    <t>Klatschmohn</t>
  </si>
  <si>
    <t>Petersilie</t>
  </si>
  <si>
    <t>Spitzwegerich</t>
  </si>
  <si>
    <t>Wiesensalbei</t>
  </si>
  <si>
    <t>Tanacetum vulgare</t>
  </si>
  <si>
    <t>Rainfarn</t>
  </si>
  <si>
    <t>Verbascum spp.</t>
  </si>
  <si>
    <t>Agrostemma githago</t>
  </si>
  <si>
    <t>Kornrade</t>
  </si>
  <si>
    <t>Fagopyrum spp.</t>
  </si>
  <si>
    <t>Spinacia spp.</t>
  </si>
  <si>
    <t>HILD 2014</t>
  </si>
  <si>
    <t>saale-saaten.de 2014</t>
  </si>
  <si>
    <t>saale-saaten.de 2014, Felfoldi 1980</t>
  </si>
  <si>
    <t>TKM Liste</t>
  </si>
  <si>
    <t>TKM Berechnung</t>
  </si>
  <si>
    <t>Prüfkriterien</t>
  </si>
  <si>
    <t>Summen</t>
  </si>
  <si>
    <t>mehr als 5 Arten &lt;5% bei 5 Arten</t>
  </si>
  <si>
    <t>Bitte Art wählen</t>
  </si>
  <si>
    <t>Rang</t>
  </si>
  <si>
    <t>Artengruppe</t>
  </si>
  <si>
    <t>keine Art &gt;50% Anteil Samen</t>
  </si>
  <si>
    <t>keine Art &lt;5% Anteil Samen</t>
  </si>
  <si>
    <t>Anteil Gras &gt;60% Anteil Samen</t>
  </si>
  <si>
    <t xml:space="preserve">anhand  Angaben des Herstellers </t>
  </si>
  <si>
    <t>EIGENMISCHUNGEN SIND NICHT ZULÄSSIG !!!</t>
  </si>
  <si>
    <t>LTZ 2014 (Ref 23, Median)</t>
  </si>
  <si>
    <t>Pisum sativum subsp. arvense</t>
  </si>
  <si>
    <t>BayWa 2014</t>
  </si>
  <si>
    <t>Sorghum bicolor</t>
  </si>
  <si>
    <t>Biertümpfel 2014</t>
  </si>
  <si>
    <t>Braunellen (Gattung)</t>
  </si>
  <si>
    <t>Dost (Gattung)</t>
  </si>
  <si>
    <t>Karden (Gattung)</t>
  </si>
  <si>
    <t>Königskerzen (Gattung)</t>
  </si>
  <si>
    <t>Leimkräuter (Gattung)</t>
  </si>
  <si>
    <t>Nachtkerzen (Gattung)</t>
  </si>
  <si>
    <t>Pippau (Gattung)</t>
  </si>
  <si>
    <t>Reseden (Gattung)</t>
  </si>
  <si>
    <t>Spinat (Gattung)</t>
  </si>
  <si>
    <t>Taubnesseln (Gattung)</t>
  </si>
  <si>
    <t>Wiesenknopf (Gattung)</t>
  </si>
  <si>
    <t>Tagetes (Gattung)</t>
  </si>
  <si>
    <t>Lathyrus ssp. (ohne L. latifolius)</t>
  </si>
  <si>
    <t>Rauhhafer</t>
  </si>
  <si>
    <t>Buchweizen (Gattung)</t>
  </si>
  <si>
    <t>Festulolium</t>
  </si>
  <si>
    <t>Wiesenschweidel</t>
  </si>
  <si>
    <t>Platterbse (Gattung, außerbreitblättrige Platterbse)</t>
  </si>
  <si>
    <t>Gartenkresse</t>
  </si>
  <si>
    <t>Raps</t>
  </si>
  <si>
    <t>Landwirtschaftskammer NRW; Andrease Saaten</t>
  </si>
  <si>
    <t>Einjähriges u. Welsches Weidelgras</t>
  </si>
  <si>
    <t>Stoppelrübe, Rübsen</t>
  </si>
  <si>
    <t>Brassica rapa</t>
  </si>
  <si>
    <t>Saflor, Färberdistel</t>
  </si>
  <si>
    <t>Kümmel</t>
  </si>
  <si>
    <t>Carum carvi</t>
  </si>
  <si>
    <t>Rauke, Rucula</t>
  </si>
  <si>
    <t>Lein</t>
  </si>
  <si>
    <t>Hornschottenklee</t>
  </si>
  <si>
    <t>Blaulupine, Schmallblättrige Lupine</t>
  </si>
  <si>
    <t>Malven (Gattung)</t>
  </si>
  <si>
    <t>Malva ssp.</t>
  </si>
  <si>
    <t>Gelbklee, Hopfenklee</t>
  </si>
  <si>
    <t>einj. Luzerne</t>
  </si>
  <si>
    <t>Steinklee (Gattung)</t>
  </si>
  <si>
    <t>Melilotus ssp.</t>
  </si>
  <si>
    <t>Schwarzkümmel (Gattung)</t>
  </si>
  <si>
    <t>Nigella ssp.</t>
  </si>
  <si>
    <t>Onobrychis ssp.</t>
  </si>
  <si>
    <t>Esparsette (Gattung)</t>
  </si>
  <si>
    <t>Ölrettich, Meliorationsrettich</t>
  </si>
  <si>
    <t>Sorghum bicolor x S. sudanense</t>
  </si>
  <si>
    <t>Sorghum Hybride</t>
  </si>
  <si>
    <t>Inkarnatklee</t>
  </si>
  <si>
    <t>Michels Klee</t>
  </si>
  <si>
    <t>Persischer Klee</t>
  </si>
  <si>
    <t>Futtererbse, Felderbse</t>
  </si>
  <si>
    <t>Programmtechnische Hinweise:</t>
  </si>
  <si>
    <r>
      <t>Allgemeines:</t>
    </r>
    <r>
      <rPr>
        <sz val="11"/>
        <color theme="1"/>
        <rFont val="Arial"/>
        <family val="2"/>
      </rPr>
      <t xml:space="preserve"> </t>
    </r>
  </si>
  <si>
    <t>die Anwendung ist NICHT OPENOFFICE und EXCEL Versionen vor Excel 2007-fähig! (Hinweise dazu s.u.)</t>
  </si>
  <si>
    <t>- Sämtliche Eingabe- und Datenblätter sind mit einem Passwortschutz versehen, um eine unbeabsichtigte Veränderung oder</t>
  </si>
  <si>
    <t xml:space="preserve">  Zerstörung der Anwendung zu vermeiden. </t>
  </si>
  <si>
    <t>Eine vollinhaltliche Nutzung der Anwendung ist leider nicht möglich!</t>
  </si>
  <si>
    <t xml:space="preserve">Auch mit ältern Versionen bzw. OpenOffice kann die Zusammensetzung der Zwischenfruchtmischungen berechnet werden. </t>
  </si>
  <si>
    <t>Jedoch erfolgt keine vollständige Prüfung der Zusammensetzung der Mischung auf Einhaltung der Vorgaben - diese muss durch den Nutzer erfolgen.</t>
  </si>
  <si>
    <t xml:space="preserve">Dies gilt auch auf Auswahl der Art und deren Zulässigkeit. </t>
  </si>
  <si>
    <t>Hinweise zur Programmbedienung:</t>
  </si>
  <si>
    <t>wichtiges Prinzip der Datenerfassung:</t>
  </si>
  <si>
    <t xml:space="preserve"> Gelbe Felder sind Eingabefelder. Diese Felder müssen ausgefüllt werden.</t>
  </si>
  <si>
    <t>Die zulässigen Arten sind als Drop-Down-Menü hinterlegt</t>
  </si>
  <si>
    <r>
      <t>Zu beachten:</t>
    </r>
    <r>
      <rPr>
        <sz val="11"/>
        <color theme="1"/>
        <rFont val="Arial"/>
        <family val="2"/>
      </rPr>
      <t xml:space="preserve"> Nach Ende der Sitzung die Datei speichern, nur dann kann die Zusammensetzung bei der nächsten Sitzung</t>
    </r>
  </si>
  <si>
    <t>wieder aufgerufen werden! Klick auf das Diskettensymbol links oben oder:  Datei →Speichern unter!</t>
  </si>
  <si>
    <t>Herausgeber:</t>
  </si>
  <si>
    <t xml:space="preserve">Landwirtschaftliches Technologiezentrum Augustenberg (LTZ); Kutschenweg 20, 76287 Rheinstetten; </t>
  </si>
  <si>
    <t>Internet: ltz-augustenberg.de</t>
  </si>
  <si>
    <r>
      <t xml:space="preserve"> (Dr. Andreas Butz; Tel.: 0721-9</t>
    </r>
    <r>
      <rPr>
        <sz val="8"/>
        <rFont val="Arial"/>
        <family val="2"/>
      </rPr>
      <t>518-211; E-Mail:andreas.butz@ltz.bwl.de  )</t>
    </r>
  </si>
  <si>
    <t>Zuständigkeit bei Fragen:</t>
  </si>
  <si>
    <t>Landwirtschaftliches Technologiezentrum Augustenberg, Kutschenweg 20, 76287 Rheinstetten (LTZ)</t>
  </si>
  <si>
    <t>Internet: www.LTZ-Augustenberg.de</t>
  </si>
  <si>
    <t>zur Anwendung:</t>
  </si>
  <si>
    <t>Für Richtigkeit und korrekte Funktion können wir jedoch keine Gewähr übernehmen. Eine Haftung schließen wir aus.</t>
  </si>
  <si>
    <t>Die Veränderung dieser Datei und die Weitergabe veränderter Kopien ist ausdrücklich untersagt.</t>
  </si>
  <si>
    <r>
      <t xml:space="preserve">Die Weitergabe </t>
    </r>
    <r>
      <rPr>
        <b/>
        <sz val="9"/>
        <rFont val="Arial"/>
        <family val="2"/>
      </rPr>
      <t>unveränderter</t>
    </r>
    <r>
      <rPr>
        <sz val="8"/>
        <rFont val="Arial"/>
        <family val="2"/>
      </rPr>
      <t xml:space="preserve"> Kopien ist zulässig.</t>
    </r>
  </si>
  <si>
    <t>Ergänzende Erläuterungen</t>
  </si>
  <si>
    <t>Parameter</t>
  </si>
  <si>
    <r>
      <rPr>
        <i/>
        <sz val="10"/>
        <rFont val="Arial"/>
        <family val="2"/>
      </rPr>
      <t>Art</t>
    </r>
    <r>
      <rPr>
        <sz val="10"/>
        <rFont val="Arial"/>
        <family val="2"/>
      </rPr>
      <t>: Auswahl der zulässigen Zwischenfruchtarten</t>
    </r>
  </si>
  <si>
    <r>
      <rPr>
        <i/>
        <sz val="10"/>
        <rFont val="Arial"/>
        <family val="2"/>
      </rPr>
      <t>gew. %</t>
    </r>
    <r>
      <rPr>
        <sz val="10"/>
        <rFont val="Arial"/>
        <family val="2"/>
      </rPr>
      <t>: Gewichtsprozent der Zwischenfruchtart in der Mischung</t>
    </r>
  </si>
  <si>
    <r>
      <rPr>
        <i/>
        <sz val="10"/>
        <rFont val="Arial"/>
        <family val="2"/>
      </rPr>
      <t>% Samen</t>
    </r>
    <r>
      <rPr>
        <sz val="10"/>
        <rFont val="Arial"/>
        <family val="2"/>
      </rPr>
      <t>: Anteil der Samen je Zwischenfruchtart</t>
    </r>
  </si>
  <si>
    <t>Begrünung mit Saatgutmischungen mit mindestens 5 Arten:</t>
  </si>
  <si>
    <t>&gt; Der Mindestanteil einer Art beträgt 5 % bezogen auf die Anzahl Samen in der Mischung. Falls die Mischung mehr</t>
  </si>
  <si>
    <t>&gt; Eine Art darf keinen höheren Anteil als 50 % an den Samen der Mischung enthalten.</t>
  </si>
  <si>
    <t>als fünf Arten enthält, muss der o. g. Mindestanteil von 5% nur für fünf Arten eingehalten werden.</t>
  </si>
  <si>
    <t>&gt; Der Anteil von Gräsern darf 60 % an den Samen der Mischung nicht überschreiten.</t>
  </si>
  <si>
    <t>Der %-Anteil Samen in der Mischung wird nach folgender Formel anhand der Gewichts-% Angaben und der TKM berechnet:</t>
  </si>
  <si>
    <t>Datum:</t>
  </si>
  <si>
    <t xml:space="preserve">Hinweis für Nutzer die keine -oder eine ältere Version (vor Excel 2007) von Excel besitzen: </t>
  </si>
  <si>
    <t>Weißer Senf, Gelbsenf</t>
  </si>
  <si>
    <t>Saatwicke, Sommerwicke</t>
  </si>
  <si>
    <t>Änderungsverlauf</t>
  </si>
  <si>
    <t>Version</t>
  </si>
  <si>
    <t>Änderungen</t>
  </si>
  <si>
    <t>1.1</t>
  </si>
  <si>
    <t xml:space="preserve">Fehlerkorrektur: Schreibweise der deutsche Namen </t>
  </si>
  <si>
    <t>1.2</t>
  </si>
  <si>
    <t>Fehlerkorrektur: Prüffunktion Gräseranteil  Umr Gew. In %-Anteil Samen</t>
  </si>
  <si>
    <t>Leguminosenanteil  (Düngebedarfsberechung BW)</t>
  </si>
  <si>
    <t xml:space="preserve">% </t>
  </si>
  <si>
    <t>1.3</t>
  </si>
  <si>
    <t>Leguminosenanteile werden berechet, Hinweis: "Vorgaben für Leguminosenanteile über 50% bei der Düngung beachten!" eingefügt; '#DIV/0! Meldungen entfernt</t>
  </si>
  <si>
    <t>1.4</t>
  </si>
  <si>
    <t>Erweiterung des FAKT-Zwischenfruchtrechners um die Funktion/Registerblatt  Umr.Anteil Samen% in %-Gew</t>
  </si>
  <si>
    <t>Chia</t>
  </si>
  <si>
    <t>Salvia hispanica</t>
  </si>
  <si>
    <t>Lidea Seeds 2022</t>
  </si>
  <si>
    <t>Linsenwicke</t>
  </si>
  <si>
    <t>Vicia ervillia</t>
  </si>
  <si>
    <t>Wikipedia 2022, Lidea Seeds 2022</t>
  </si>
  <si>
    <t>(Vers. 1.5; Stand 12/2022)</t>
  </si>
  <si>
    <t>FAKT II- Zwischenfruchtmischungsrechner</t>
  </si>
  <si>
    <t>Excel-Anwendung zur Berechnung von Zwischenfruchtmischungen  für die FAKT II- Maßnahme E 1.2 Begrünungsmischungen im Acker-/Gartenbau</t>
  </si>
  <si>
    <t>Mit der Anwendung kann die Zusammensetzung von Zwischenfruchtmischungen simuliert, berechnet und auf ihre Zulässigkeit für die FAKT II-Maßnahmen überprüft werden.</t>
  </si>
  <si>
    <t>Die Excel-Anwendung FAKT II- Zwischenfruchtmischungsrechner dient der Berechnung und Überprüfung der Mischungszusammensetzung</t>
  </si>
  <si>
    <t xml:space="preserve">von Zwischenfruchtmischungen für die FAKT II- Maßnahme E 1.2 Begrünungsmischungen im Acker-/Gartenbau </t>
  </si>
  <si>
    <t>Ein Ausdruck der ausgefüllten Tabelle zum Nachweis der Erfüllung der u. g. Kriterien ist LandwirtInnen zur Verfügung zu stellen.</t>
  </si>
  <si>
    <t>Zwischenfruchtmischungen für die FAKT II- Maßnahme E 1.2 Begrünungsmischungen im Acker-/Gartenbau müssen folgende Vorgaben erfüllen:</t>
  </si>
  <si>
    <t>Dr. Vanessa Schulz (konventioneller Pflanzenbau); vanessa.schulz@ltz.bwl.de</t>
  </si>
  <si>
    <t>Dr. Andreas Butz (Öko); E-Mail:andreas.butz@ltz.bwl.de  )</t>
  </si>
  <si>
    <r>
      <t xml:space="preserve">Dr. Andreas Butz; </t>
    </r>
    <r>
      <rPr>
        <sz val="8"/>
        <rFont val="Arial"/>
        <family val="2"/>
      </rPr>
      <t>E-Mail:andreas.butz@ltz.bwl.de</t>
    </r>
  </si>
  <si>
    <t>zu Zwischenfrüchten allgemein:</t>
  </si>
  <si>
    <t>zum Zulassungsverfahren:</t>
  </si>
  <si>
    <t>Dr. Julia Walter; julia.walter@ltz.bwl.de</t>
  </si>
  <si>
    <t>Anke Ackermann; anke.ackermann@ltz.bwl.de</t>
  </si>
  <si>
    <t>Das vorliegende Programm beinhaltet den Stand vom Dez. 2022 und wurde sorgfälltig erstellt und getestet.</t>
  </si>
  <si>
    <t>Das Registerblatt "FAKT II Mischungsberechnung" ist ein Prüftool zur Kontrolle von Zwischenfruchtmischungen für FAKT II anhand der Zusammensetzung (gew. %)</t>
  </si>
  <si>
    <r>
      <rPr>
        <i/>
        <sz val="10"/>
        <rFont val="Arial"/>
        <family val="2"/>
      </rPr>
      <t>TKM</t>
    </r>
    <r>
      <rPr>
        <sz val="10"/>
        <rFont val="Arial"/>
        <family val="2"/>
      </rPr>
      <t>: Tausendkornmasse (hier werden Durchschnittswerte zugrunde gelegt, eigene TKM sind zur auf Antrag/ Nachfrage beim LTZ zulässig)</t>
    </r>
  </si>
  <si>
    <t>1.5.</t>
  </si>
  <si>
    <t>Umstellung des Rechners auf FAKT II der neuen Förderperiode, reines Prüf- und Nachweistool für Saatgutfirmen</t>
  </si>
  <si>
    <t>&gt; Es sind nur Arten aus dem Blatt "Artenliste" zulässig (diese ist auf Antrag beim LTZ nach Prüfung erweiterbar)</t>
  </si>
  <si>
    <t>Prüfung der Zusammensetzung auf Zulässigkeit für FAKT II- Maßnahme E 1.2</t>
  </si>
  <si>
    <t>(Stand: 2022-12-13, LTZ Augustenberg, Dr. A. Butz)</t>
  </si>
  <si>
    <t>5 versch. botanische Arten:</t>
  </si>
  <si>
    <t xml:space="preserve">Falls eine Art mehrfach in der Mischung vorliegt, bitte gew%  zusammenrechnen </t>
  </si>
  <si>
    <t>(jede Art darf nur einmal vorliegen)</t>
  </si>
  <si>
    <t>Roggen</t>
  </si>
  <si>
    <t>Secale cereale</t>
  </si>
  <si>
    <t>Mittelwerte</t>
  </si>
  <si>
    <t>Triticale</t>
  </si>
  <si>
    <t>xTriticosecale</t>
  </si>
  <si>
    <t>Vicia benghalensis L.; Vicia atropurpurea</t>
  </si>
  <si>
    <t>Feldfoldi 1980; Kebede et al. (2016) JIDR</t>
  </si>
  <si>
    <t>Wundklee</t>
  </si>
  <si>
    <t>Anthyllis vulneraria</t>
  </si>
  <si>
    <t>Feldolfi 1980; FAO</t>
  </si>
  <si>
    <t>Purpurwicke, Rotwicke, Bengalen-Wicke</t>
  </si>
  <si>
    <t>Kolbenhirse / Borstenhirse</t>
  </si>
  <si>
    <t>Setaria italica</t>
  </si>
  <si>
    <t>(Stand: 2024-02-29, LTZ Augustenberg, Dr. J. Walter - Alle Angaben zu FAKT II unter Vorbehalt der Genehmigung durch die EU)</t>
  </si>
  <si>
    <t xml:space="preserve">Hersteller: Camena Samen </t>
  </si>
  <si>
    <t>Mischungsbezeichnung: Wintergrün</t>
  </si>
  <si>
    <t xml:space="preserve">Datum: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</si>
</sst>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theme="1" tint="0.499984740745262"/>
      <name val="Arial"/>
      <family val="2"/>
    </font>
    <font>
      <b/>
      <sz val="11"/>
      <color theme="1" tint="0.499984740745262"/>
      <name val="Arial"/>
      <family val="2"/>
    </font>
    <font>
      <b/>
      <sz val="11"/>
      <name val="Arial"/>
      <family val="2"/>
    </font>
    <font>
      <sz val="11"/>
      <color theme="0" tint="-0.3499862666707357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8"/>
      <color indexed="10"/>
      <name val="Arial"/>
      <family val="2"/>
    </font>
    <font>
      <b/>
      <sz val="10"/>
      <color indexed="10"/>
      <name val="Arial Narrow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color rgb="FF00206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sz val="10"/>
      <color indexed="11"/>
      <name val="Arial"/>
      <family val="2"/>
    </font>
    <font>
      <b/>
      <sz val="16"/>
      <color indexed="12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4" fontId="11" fillId="4" borderId="0">
      <alignment vertical="center"/>
    </xf>
  </cellStyleXfs>
  <cellXfs count="59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2" borderId="0" xfId="0" applyFill="1"/>
    <xf numFmtId="0" fontId="6" fillId="0" borderId="0" xfId="0" applyFont="1"/>
    <xf numFmtId="0" fontId="0" fillId="3" borderId="0" xfId="0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1" fontId="8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/>
    <xf numFmtId="2" fontId="0" fillId="0" borderId="0" xfId="0" applyNumberFormat="1"/>
    <xf numFmtId="0" fontId="12" fillId="3" borderId="2" xfId="1" applyFont="1" applyFill="1" applyBorder="1"/>
    <xf numFmtId="0" fontId="0" fillId="3" borderId="3" xfId="0" applyFill="1" applyBorder="1"/>
    <xf numFmtId="0" fontId="13" fillId="3" borderId="3" xfId="1" applyFont="1" applyFill="1" applyBorder="1" applyAlignment="1">
      <alignment horizontal="right" vertical="center"/>
    </xf>
    <xf numFmtId="0" fontId="14" fillId="3" borderId="4" xfId="1" applyFont="1" applyFill="1" applyBorder="1"/>
    <xf numFmtId="0" fontId="11" fillId="3" borderId="4" xfId="1" applyFill="1" applyBorder="1"/>
    <xf numFmtId="0" fontId="0" fillId="3" borderId="4" xfId="0" applyFill="1" applyBorder="1"/>
    <xf numFmtId="0" fontId="14" fillId="3" borderId="0" xfId="1" applyFont="1" applyFill="1"/>
    <xf numFmtId="0" fontId="15" fillId="3" borderId="0" xfId="1" applyFont="1" applyFill="1"/>
    <xf numFmtId="0" fontId="16" fillId="3" borderId="0" xfId="1" applyFont="1" applyFill="1"/>
    <xf numFmtId="0" fontId="11" fillId="3" borderId="0" xfId="1" applyFill="1"/>
    <xf numFmtId="0" fontId="13" fillId="3" borderId="0" xfId="1" applyFont="1" applyFill="1"/>
    <xf numFmtId="0" fontId="17" fillId="3" borderId="0" xfId="1" applyFont="1" applyFill="1"/>
    <xf numFmtId="0" fontId="18" fillId="3" borderId="0" xfId="1" applyFont="1" applyFill="1"/>
    <xf numFmtId="0" fontId="11" fillId="3" borderId="0" xfId="1" quotePrefix="1" applyFill="1"/>
    <xf numFmtId="0" fontId="19" fillId="3" borderId="0" xfId="1" applyFont="1" applyFill="1" applyAlignment="1">
      <alignment horizontal="left" wrapText="1"/>
    </xf>
    <xf numFmtId="0" fontId="20" fillId="3" borderId="0" xfId="1" applyFont="1" applyFill="1"/>
    <xf numFmtId="0" fontId="21" fillId="3" borderId="0" xfId="1" applyFont="1" applyFill="1"/>
    <xf numFmtId="0" fontId="22" fillId="3" borderId="0" xfId="1" applyFont="1" applyFill="1"/>
    <xf numFmtId="0" fontId="9" fillId="3" borderId="0" xfId="1" applyFont="1" applyFill="1"/>
    <xf numFmtId="0" fontId="6" fillId="3" borderId="0" xfId="1" applyFont="1" applyFill="1"/>
    <xf numFmtId="0" fontId="23" fillId="3" borderId="0" xfId="1" applyFont="1" applyFill="1"/>
    <xf numFmtId="0" fontId="24" fillId="3" borderId="0" xfId="1" applyFont="1" applyFill="1"/>
    <xf numFmtId="0" fontId="25" fillId="3" borderId="0" xfId="1" applyFont="1" applyFill="1"/>
    <xf numFmtId="0" fontId="26" fillId="3" borderId="0" xfId="1" applyFont="1" applyFill="1" applyAlignment="1">
      <alignment horizontal="left"/>
    </xf>
    <xf numFmtId="0" fontId="28" fillId="3" borderId="0" xfId="1" applyFont="1" applyFill="1"/>
    <xf numFmtId="0" fontId="29" fillId="3" borderId="0" xfId="1" applyFont="1" applyFill="1"/>
    <xf numFmtId="4" fontId="11" fillId="3" borderId="0" xfId="2" applyFill="1">
      <alignment vertical="center"/>
    </xf>
    <xf numFmtId="0" fontId="30" fillId="3" borderId="0" xfId="1" applyFont="1" applyFill="1"/>
    <xf numFmtId="0" fontId="31" fillId="3" borderId="0" xfId="1" applyFont="1" applyFill="1"/>
    <xf numFmtId="0" fontId="11" fillId="2" borderId="5" xfId="1" applyFill="1" applyBorder="1"/>
    <xf numFmtId="4" fontId="13" fillId="3" borderId="0" xfId="2" applyFont="1" applyFill="1">
      <alignment vertical="center"/>
    </xf>
    <xf numFmtId="49" fontId="11" fillId="3" borderId="0" xfId="1" applyNumberFormat="1" applyFill="1"/>
    <xf numFmtId="0" fontId="1" fillId="5" borderId="0" xfId="0" applyFont="1" applyFill="1"/>
    <xf numFmtId="164" fontId="0" fillId="2" borderId="0" xfId="0" applyNumberFormat="1" applyFill="1"/>
    <xf numFmtId="0" fontId="1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</cellXfs>
  <cellStyles count="3">
    <cellStyle name="schwarzeSchriftgrünerHigrund 2" xfId="2" xr:uid="{00000000-0005-0000-0000-000000000000}"/>
    <cellStyle name="Standard" xfId="0" builtinId="0"/>
    <cellStyle name="Standard 2" xfId="1" xr:uid="{00000000-0005-0000-0000-000002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Style="combo" dx="16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</xdr:row>
          <xdr:rowOff>47625</xdr:rowOff>
        </xdr:from>
        <xdr:to>
          <xdr:col>1</xdr:col>
          <xdr:colOff>352425</xdr:colOff>
          <xdr:row>39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79</xdr:row>
      <xdr:rowOff>0</xdr:rowOff>
    </xdr:from>
    <xdr:to>
      <xdr:col>2</xdr:col>
      <xdr:colOff>609314</xdr:colOff>
      <xdr:row>83</xdr:row>
      <xdr:rowOff>104671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840325"/>
          <a:ext cx="2285714" cy="8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chgebiet_Pflanzenbau\GAP%201.%20S&#228;ule\ZWF_Mischungsrechner_OeVF\ZWF-Mischungsrechner-OeVF_Vers_2.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weise"/>
      <sheetName val="Umr. Gew.-% in %-Anteil Samen"/>
      <sheetName val="Umr. kg ha in %-Anteil Sam"/>
      <sheetName val="Umr.Reins.-% in %-Anteil Sam "/>
      <sheetName val="Umr.Anteil Samen.-% in %-Gew"/>
      <sheetName val="Umr. % Samen in G.-%, Saatst."/>
      <sheetName val="ArtenLis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3">
          <cell r="B3" t="str">
            <v>Bitte Art wählen</v>
          </cell>
        </row>
        <row r="4">
          <cell r="B4" t="str">
            <v>Abessiner Senf</v>
          </cell>
        </row>
        <row r="5">
          <cell r="B5" t="str">
            <v>Ackerbohne</v>
          </cell>
        </row>
        <row r="6">
          <cell r="B6" t="str">
            <v>Alexandrinerklee</v>
          </cell>
        </row>
        <row r="7">
          <cell r="B7" t="str">
            <v>Bastardweidelgras</v>
          </cell>
        </row>
        <row r="8">
          <cell r="B8" t="str">
            <v>Blasenfrüchtiger Klee</v>
          </cell>
        </row>
        <row r="9">
          <cell r="B9" t="str">
            <v>Blaulupine, Schmallblättrige Lupine</v>
          </cell>
        </row>
        <row r="10">
          <cell r="B10" t="str">
            <v>Bockshornklee</v>
          </cell>
        </row>
        <row r="11">
          <cell r="B11" t="str">
            <v>Borretsch</v>
          </cell>
        </row>
        <row r="12">
          <cell r="B12" t="str">
            <v>Braunellen (Gattung)</v>
          </cell>
        </row>
        <row r="13">
          <cell r="B13" t="str">
            <v>Buchweizen (Gattung)</v>
          </cell>
        </row>
        <row r="14">
          <cell r="B14" t="str">
            <v>Deutsches Weidelgras</v>
          </cell>
        </row>
        <row r="15">
          <cell r="B15" t="str">
            <v>Dill</v>
          </cell>
        </row>
        <row r="16">
          <cell r="B16" t="str">
            <v>Dost (Gattung)</v>
          </cell>
        </row>
        <row r="17">
          <cell r="B17" t="str">
            <v>Echtes Johanniskraut</v>
          </cell>
        </row>
        <row r="18">
          <cell r="B18" t="str">
            <v>Echtes Labkraut</v>
          </cell>
        </row>
        <row r="19">
          <cell r="B19" t="str">
            <v>einj. Luzerne</v>
          </cell>
        </row>
        <row r="20">
          <cell r="B20" t="str">
            <v>Einjähriges u. Welsches Weidelgras</v>
          </cell>
        </row>
        <row r="21">
          <cell r="B21" t="str">
            <v>Erdklee</v>
          </cell>
        </row>
        <row r="22">
          <cell r="B22" t="str">
            <v>Esparsette (Gattung)</v>
          </cell>
        </row>
        <row r="23">
          <cell r="B23" t="str">
            <v>Fenchel</v>
          </cell>
        </row>
        <row r="24">
          <cell r="B24" t="str">
            <v>Futtererbse, Felderbse</v>
          </cell>
        </row>
        <row r="25">
          <cell r="B25" t="str">
            <v>Gartenkresse</v>
          </cell>
        </row>
        <row r="26">
          <cell r="B26" t="str">
            <v>Gelbe Lupine</v>
          </cell>
        </row>
        <row r="27">
          <cell r="B27" t="str">
            <v>Gelbklee, Hopfenklee</v>
          </cell>
        </row>
        <row r="28">
          <cell r="B28" t="str">
            <v>Gewöhnlicher Natternkopf</v>
          </cell>
        </row>
        <row r="29">
          <cell r="B29" t="str">
            <v>Hornschottenklee</v>
          </cell>
        </row>
        <row r="30">
          <cell r="B30" t="str">
            <v>Indischer Hanf</v>
          </cell>
        </row>
        <row r="31">
          <cell r="B31" t="str">
            <v>Inkarnatklee</v>
          </cell>
        </row>
        <row r="32">
          <cell r="B32" t="str">
            <v>Karden (Gattung)</v>
          </cell>
        </row>
        <row r="33">
          <cell r="B33" t="str">
            <v>Klatschmohn</v>
          </cell>
        </row>
        <row r="34">
          <cell r="B34" t="str">
            <v>Knaulgras</v>
          </cell>
        </row>
        <row r="35">
          <cell r="B35" t="str">
            <v>Königskerzen (Gattung)</v>
          </cell>
        </row>
        <row r="36">
          <cell r="B36" t="str">
            <v>Koriander</v>
          </cell>
        </row>
        <row r="37">
          <cell r="B37" t="str">
            <v>Kornblume</v>
          </cell>
        </row>
        <row r="38">
          <cell r="B38" t="str">
            <v>Kornrade</v>
          </cell>
        </row>
        <row r="39">
          <cell r="B39" t="str">
            <v>Kümmel</v>
          </cell>
        </row>
        <row r="40">
          <cell r="B40" t="str">
            <v>Leimkräuter (Gattung)</v>
          </cell>
        </row>
        <row r="41">
          <cell r="B41" t="str">
            <v>Lein</v>
          </cell>
        </row>
        <row r="42">
          <cell r="B42" t="str">
            <v>Leindotter</v>
          </cell>
        </row>
        <row r="43">
          <cell r="B43" t="str">
            <v>Linse</v>
          </cell>
        </row>
        <row r="44">
          <cell r="B44" t="str">
            <v xml:space="preserve">Luzerne </v>
          </cell>
        </row>
        <row r="45">
          <cell r="B45" t="str">
            <v>Malven (Gattung)</v>
          </cell>
        </row>
        <row r="46">
          <cell r="B46" t="str">
            <v>Mangold</v>
          </cell>
        </row>
        <row r="47">
          <cell r="B47" t="str">
            <v>Margerite</v>
          </cell>
        </row>
        <row r="48">
          <cell r="B48" t="str">
            <v>Mariendistel</v>
          </cell>
        </row>
        <row r="49">
          <cell r="B49" t="str">
            <v>Markstammkohl</v>
          </cell>
        </row>
        <row r="50">
          <cell r="B50" t="str">
            <v>Michels Klee</v>
          </cell>
        </row>
        <row r="51">
          <cell r="B51" t="str">
            <v>Nachtkerzen (Gattung)</v>
          </cell>
        </row>
        <row r="52">
          <cell r="B52" t="str">
            <v>Ölrettich, Meliorationsrettich</v>
          </cell>
        </row>
        <row r="53">
          <cell r="B53" t="str">
            <v>Pannonisch Wicke</v>
          </cell>
        </row>
        <row r="54">
          <cell r="B54" t="str">
            <v>Persischer Klee</v>
          </cell>
        </row>
        <row r="55">
          <cell r="B55" t="str">
            <v>Petersilie</v>
          </cell>
        </row>
        <row r="56">
          <cell r="B56" t="str">
            <v>Phacelia</v>
          </cell>
        </row>
        <row r="57">
          <cell r="B57" t="str">
            <v>Pippau (Gattung)</v>
          </cell>
        </row>
        <row r="58">
          <cell r="B58" t="str">
            <v>Platterbse (Gattung, außerbreitblättrige Platterbse)</v>
          </cell>
        </row>
        <row r="59">
          <cell r="B59" t="str">
            <v>Rainfarn</v>
          </cell>
        </row>
        <row r="60">
          <cell r="B60" t="str">
            <v>Ramtillkraut</v>
          </cell>
        </row>
        <row r="61">
          <cell r="B61" t="str">
            <v>Raps</v>
          </cell>
        </row>
        <row r="62">
          <cell r="B62" t="str">
            <v>Rauhhafer</v>
          </cell>
        </row>
        <row r="63">
          <cell r="B63" t="str">
            <v>Rauke, Rucula</v>
          </cell>
        </row>
        <row r="64">
          <cell r="B64" t="str">
            <v>Reseden (Gattung)</v>
          </cell>
        </row>
        <row r="65">
          <cell r="B65" t="str">
            <v>Ringelblume</v>
          </cell>
        </row>
        <row r="66">
          <cell r="B66" t="str">
            <v>Rotklee</v>
          </cell>
        </row>
        <row r="67">
          <cell r="B67" t="str">
            <v>Saatwicke, Sommerwicke</v>
          </cell>
        </row>
        <row r="68">
          <cell r="B68" t="str">
            <v>Saflor, Färberdistel</v>
          </cell>
        </row>
        <row r="69">
          <cell r="B69" t="str">
            <v>Sareptasenf</v>
          </cell>
        </row>
        <row r="70">
          <cell r="B70" t="str">
            <v>Schabziger Klee</v>
          </cell>
        </row>
        <row r="71">
          <cell r="B71" t="str">
            <v>Schwarzkümmel (Gattung)</v>
          </cell>
        </row>
        <row r="72">
          <cell r="B72" t="str">
            <v>Schwarzsenf</v>
          </cell>
        </row>
        <row r="73">
          <cell r="B73" t="str">
            <v>Schwedenklee</v>
          </cell>
        </row>
        <row r="74">
          <cell r="B74" t="str">
            <v>Serradella</v>
          </cell>
        </row>
        <row r="75">
          <cell r="B75" t="str">
            <v>Sojabohne</v>
          </cell>
        </row>
        <row r="76">
          <cell r="B76" t="str">
            <v>Sonnenblumen</v>
          </cell>
        </row>
        <row r="77">
          <cell r="B77" t="str">
            <v>Sorghum</v>
          </cell>
        </row>
        <row r="78">
          <cell r="B78" t="str">
            <v>Sorghum Hybride</v>
          </cell>
        </row>
        <row r="79">
          <cell r="B79" t="str">
            <v>Sparriger Klee</v>
          </cell>
        </row>
        <row r="80">
          <cell r="B80" t="str">
            <v>Spinat (Gattung)</v>
          </cell>
        </row>
        <row r="81">
          <cell r="B81" t="str">
            <v>Spitzwegerich</v>
          </cell>
        </row>
        <row r="82">
          <cell r="B82" t="str">
            <v>Steinklee (Gattung)</v>
          </cell>
        </row>
        <row r="83">
          <cell r="B83" t="str">
            <v>Stoppelrübe, Rübsen</v>
          </cell>
        </row>
        <row r="84">
          <cell r="B84" t="str">
            <v>Sudangras</v>
          </cell>
        </row>
        <row r="85">
          <cell r="B85" t="str">
            <v>Tagetes (Gattung)</v>
          </cell>
        </row>
        <row r="86">
          <cell r="B86" t="str">
            <v>Taubnesseln (Gattung)</v>
          </cell>
        </row>
        <row r="87">
          <cell r="B87" t="str">
            <v>Weiße Lupine</v>
          </cell>
        </row>
        <row r="88">
          <cell r="B88" t="str">
            <v>Weißer Senf, Gelbsenf</v>
          </cell>
        </row>
        <row r="89">
          <cell r="B89" t="str">
            <v>Weißklee</v>
          </cell>
        </row>
        <row r="90">
          <cell r="B90" t="str">
            <v>Wiesenknopf (Gattung)</v>
          </cell>
        </row>
        <row r="91">
          <cell r="B91" t="str">
            <v>Wiesensalbei</v>
          </cell>
        </row>
        <row r="92">
          <cell r="B92" t="str">
            <v>Wiesenschweidel</v>
          </cell>
        </row>
        <row r="93">
          <cell r="B93" t="str">
            <v>Wilde Möhre</v>
          </cell>
        </row>
        <row r="94">
          <cell r="B94" t="str">
            <v>Zottelwicke / Winterwicke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9"/>
  <sheetViews>
    <sheetView workbookViewId="0">
      <selection activeCell="H19" sqref="H19"/>
    </sheetView>
  </sheetViews>
  <sheetFormatPr baseColWidth="10" defaultRowHeight="14.25" x14ac:dyDescent="0.2"/>
  <sheetData>
    <row r="1" spans="1:11" ht="20.25" x14ac:dyDescent="0.3">
      <c r="A1" s="20" t="s">
        <v>304</v>
      </c>
      <c r="B1" s="21"/>
      <c r="C1" s="21"/>
      <c r="D1" s="21"/>
      <c r="E1" s="21"/>
      <c r="F1" s="21"/>
      <c r="I1" s="21"/>
      <c r="J1" s="22" t="s">
        <v>303</v>
      </c>
    </row>
    <row r="2" spans="1:11" ht="15" thickBot="1" x14ac:dyDescent="0.25">
      <c r="A2" s="23" t="s">
        <v>305</v>
      </c>
      <c r="B2" s="24"/>
      <c r="C2" s="24"/>
      <c r="D2" s="24"/>
      <c r="E2" s="24"/>
      <c r="F2" s="24"/>
      <c r="G2" s="24"/>
      <c r="H2" s="24"/>
      <c r="I2" s="24"/>
      <c r="J2" s="25"/>
      <c r="K2" s="25"/>
    </row>
    <row r="3" spans="1:11" ht="23.25" x14ac:dyDescent="0.35">
      <c r="A3" s="26"/>
      <c r="B3" s="26"/>
      <c r="C3" s="26"/>
      <c r="D3" s="27"/>
      <c r="E3" s="28"/>
      <c r="F3" s="26"/>
      <c r="G3" s="29"/>
      <c r="H3" s="29"/>
      <c r="I3" s="29"/>
    </row>
    <row r="4" spans="1:11" x14ac:dyDescent="0.2">
      <c r="A4" s="29"/>
      <c r="B4" s="29"/>
      <c r="C4" s="29"/>
      <c r="D4" s="29"/>
      <c r="E4" s="29"/>
      <c r="F4" s="29"/>
      <c r="G4" s="29"/>
      <c r="H4" s="29"/>
      <c r="I4" s="29"/>
    </row>
    <row r="5" spans="1:11" x14ac:dyDescent="0.2">
      <c r="A5" s="29" t="s">
        <v>307</v>
      </c>
      <c r="B5" s="29"/>
      <c r="C5" s="29"/>
      <c r="D5" s="29"/>
      <c r="E5" s="29"/>
      <c r="F5" s="29"/>
      <c r="G5" s="29"/>
      <c r="H5" s="29"/>
      <c r="I5" s="29"/>
    </row>
    <row r="6" spans="1:11" x14ac:dyDescent="0.2">
      <c r="A6" s="29" t="s">
        <v>308</v>
      </c>
      <c r="B6" s="29"/>
      <c r="C6" s="30"/>
      <c r="D6" s="29"/>
      <c r="E6" s="29"/>
      <c r="F6" s="29"/>
      <c r="G6" s="29"/>
      <c r="H6" s="29"/>
      <c r="I6" s="29"/>
    </row>
    <row r="7" spans="1:11" x14ac:dyDescent="0.2">
      <c r="A7" s="29" t="s">
        <v>306</v>
      </c>
      <c r="B7" s="29"/>
      <c r="C7" s="30"/>
      <c r="D7" s="29"/>
      <c r="E7" s="29"/>
      <c r="F7" s="29"/>
      <c r="G7" s="29"/>
      <c r="H7" s="29"/>
      <c r="I7" s="29"/>
    </row>
    <row r="8" spans="1:11" x14ac:dyDescent="0.2">
      <c r="A8" s="29" t="s">
        <v>309</v>
      </c>
      <c r="B8" s="29"/>
      <c r="C8" s="30"/>
      <c r="D8" s="29"/>
      <c r="E8" s="29"/>
      <c r="F8" s="29"/>
      <c r="G8" s="29"/>
      <c r="H8" s="29"/>
      <c r="I8" s="29"/>
    </row>
    <row r="9" spans="1:11" x14ac:dyDescent="0.2">
      <c r="A9" s="29" t="s">
        <v>310</v>
      </c>
      <c r="B9" s="29"/>
      <c r="C9" s="30"/>
      <c r="D9" s="29"/>
      <c r="E9" s="29"/>
      <c r="F9" s="29"/>
      <c r="G9" s="29"/>
      <c r="H9" s="29"/>
      <c r="I9" s="29"/>
    </row>
    <row r="10" spans="1:11" x14ac:dyDescent="0.2">
      <c r="A10" s="29"/>
      <c r="B10" s="29"/>
      <c r="C10" s="30"/>
      <c r="D10" s="29"/>
      <c r="E10" s="29"/>
      <c r="F10" s="29"/>
      <c r="G10" s="29"/>
      <c r="H10" s="29"/>
      <c r="I10" s="29"/>
    </row>
    <row r="11" spans="1:11" x14ac:dyDescent="0.2">
      <c r="A11" s="29" t="s">
        <v>274</v>
      </c>
      <c r="B11" s="29"/>
      <c r="C11" s="30"/>
      <c r="D11" s="29"/>
      <c r="E11" s="29"/>
      <c r="F11" s="29"/>
      <c r="G11" s="29"/>
      <c r="H11" s="29"/>
      <c r="I11" s="29"/>
    </row>
    <row r="12" spans="1:11" x14ac:dyDescent="0.2">
      <c r="A12" s="29"/>
      <c r="B12" s="29" t="s">
        <v>276</v>
      </c>
      <c r="C12" s="30"/>
      <c r="D12" s="29"/>
      <c r="E12" s="29"/>
      <c r="F12" s="29"/>
      <c r="G12" s="29"/>
      <c r="H12" s="29"/>
      <c r="I12" s="29"/>
    </row>
    <row r="13" spans="1:11" x14ac:dyDescent="0.2">
      <c r="B13" s="29" t="s">
        <v>275</v>
      </c>
      <c r="C13" s="30"/>
      <c r="D13" s="29"/>
      <c r="E13" s="29"/>
      <c r="F13" s="29"/>
      <c r="G13" s="29"/>
      <c r="H13" s="29"/>
      <c r="I13" s="29"/>
    </row>
    <row r="14" spans="1:11" x14ac:dyDescent="0.2">
      <c r="A14" s="29"/>
      <c r="B14" s="29" t="s">
        <v>277</v>
      </c>
      <c r="C14" s="30"/>
      <c r="D14" s="29"/>
      <c r="E14" s="29"/>
      <c r="F14" s="29"/>
      <c r="G14" s="29"/>
      <c r="H14" s="29"/>
      <c r="I14" s="29"/>
    </row>
    <row r="15" spans="1:11" x14ac:dyDescent="0.2">
      <c r="A15" s="29"/>
      <c r="B15" s="29" t="s">
        <v>278</v>
      </c>
      <c r="C15" s="30"/>
      <c r="D15" s="29"/>
      <c r="E15" s="29"/>
      <c r="F15" s="29"/>
      <c r="G15" s="29"/>
      <c r="H15" s="29"/>
      <c r="I15" s="29"/>
    </row>
    <row r="16" spans="1:11" x14ac:dyDescent="0.2">
      <c r="B16" s="29" t="s">
        <v>323</v>
      </c>
      <c r="C16" s="30"/>
      <c r="D16" s="29"/>
      <c r="E16" s="29"/>
      <c r="F16" s="29"/>
      <c r="G16" s="29"/>
      <c r="H16" s="29"/>
      <c r="I16" s="29"/>
    </row>
    <row r="17" spans="1:9" x14ac:dyDescent="0.2">
      <c r="A17" s="29"/>
      <c r="B17" s="29"/>
      <c r="C17" s="30"/>
      <c r="D17" s="29"/>
      <c r="E17" s="29"/>
      <c r="F17" s="29"/>
      <c r="G17" s="29"/>
      <c r="H17" s="29"/>
      <c r="I17" s="29"/>
    </row>
    <row r="18" spans="1:9" x14ac:dyDescent="0.2">
      <c r="A18" s="31" t="s">
        <v>243</v>
      </c>
      <c r="B18" s="29"/>
      <c r="C18" s="29"/>
      <c r="D18" s="29"/>
      <c r="E18" s="29"/>
      <c r="F18" s="29"/>
      <c r="G18" s="29"/>
      <c r="H18" s="29"/>
      <c r="I18" s="29"/>
    </row>
    <row r="19" spans="1:9" x14ac:dyDescent="0.2">
      <c r="A19" s="31"/>
      <c r="B19" s="29"/>
      <c r="C19" s="29"/>
      <c r="D19" s="29"/>
      <c r="E19" s="29"/>
      <c r="F19" s="29"/>
      <c r="G19" s="29"/>
      <c r="H19" s="29"/>
      <c r="I19" s="29"/>
    </row>
    <row r="20" spans="1:9" x14ac:dyDescent="0.2">
      <c r="A20" s="30" t="s">
        <v>244</v>
      </c>
      <c r="B20" s="29"/>
      <c r="C20" s="29"/>
      <c r="D20" s="29"/>
      <c r="E20" s="29"/>
      <c r="F20" s="29"/>
      <c r="G20" s="29"/>
      <c r="H20" s="29"/>
      <c r="I20" s="29"/>
    </row>
    <row r="21" spans="1:9" x14ac:dyDescent="0.2">
      <c r="A21" s="30"/>
      <c r="B21" s="29"/>
      <c r="C21" s="29"/>
      <c r="D21" s="29"/>
      <c r="E21" s="29"/>
      <c r="F21" s="29"/>
      <c r="G21" s="29"/>
      <c r="H21" s="29"/>
      <c r="I21" s="29"/>
    </row>
    <row r="22" spans="1:9" x14ac:dyDescent="0.2">
      <c r="A22" s="32" t="s">
        <v>245</v>
      </c>
      <c r="B22" s="29"/>
      <c r="C22" s="29"/>
      <c r="D22" s="29"/>
      <c r="E22" s="29"/>
      <c r="F22" s="29"/>
      <c r="G22" s="29"/>
      <c r="H22" s="29"/>
      <c r="I22" s="29"/>
    </row>
    <row r="23" spans="1:9" x14ac:dyDescent="0.2">
      <c r="A23" s="33" t="s">
        <v>246</v>
      </c>
      <c r="B23" s="29"/>
      <c r="C23" s="29"/>
      <c r="D23" s="29"/>
      <c r="E23" s="29"/>
      <c r="F23" s="29"/>
      <c r="G23" s="29"/>
      <c r="H23" s="29"/>
      <c r="I23" s="29"/>
    </row>
    <row r="24" spans="1:9" x14ac:dyDescent="0.2">
      <c r="A24" s="29" t="s">
        <v>247</v>
      </c>
      <c r="B24" s="29"/>
      <c r="C24" s="29"/>
      <c r="D24" s="29"/>
      <c r="E24" s="29"/>
      <c r="F24" s="29"/>
      <c r="G24" s="29"/>
      <c r="H24" s="29"/>
      <c r="I24" s="29"/>
    </row>
    <row r="25" spans="1:9" x14ac:dyDescent="0.2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2">
      <c r="A26" s="34"/>
      <c r="B26" s="34"/>
      <c r="C26" s="34"/>
      <c r="D26" s="34"/>
      <c r="E26" s="34"/>
      <c r="F26" s="34"/>
      <c r="G26" s="34"/>
      <c r="H26" s="34"/>
      <c r="I26" s="34"/>
    </row>
    <row r="27" spans="1:9" x14ac:dyDescent="0.2">
      <c r="A27" s="31" t="s">
        <v>281</v>
      </c>
      <c r="B27" s="34"/>
      <c r="C27" s="34"/>
      <c r="D27" s="34"/>
      <c r="E27" s="34"/>
      <c r="F27" s="34"/>
      <c r="G27" s="34"/>
      <c r="H27" s="34"/>
      <c r="I27" s="34"/>
    </row>
    <row r="28" spans="1:9" x14ac:dyDescent="0.2">
      <c r="A28" s="35" t="s">
        <v>248</v>
      </c>
      <c r="B28" s="34"/>
      <c r="C28" s="34"/>
      <c r="D28" s="34"/>
      <c r="E28" s="34"/>
      <c r="F28" s="34"/>
      <c r="G28" s="34"/>
      <c r="H28" s="34"/>
      <c r="I28" s="34"/>
    </row>
    <row r="29" spans="1:9" x14ac:dyDescent="0.2">
      <c r="A29" s="35" t="s">
        <v>249</v>
      </c>
      <c r="B29" s="34"/>
      <c r="C29" s="34"/>
      <c r="D29" s="34"/>
      <c r="E29" s="34"/>
      <c r="F29" s="34"/>
      <c r="G29" s="34"/>
      <c r="H29" s="34"/>
      <c r="I29" s="34"/>
    </row>
    <row r="30" spans="1:9" x14ac:dyDescent="0.2">
      <c r="A30" s="35" t="s">
        <v>250</v>
      </c>
      <c r="B30" s="34"/>
      <c r="C30" s="34"/>
      <c r="D30" s="34"/>
      <c r="E30" s="34"/>
      <c r="F30" s="34"/>
      <c r="G30" s="34"/>
      <c r="H30" s="34"/>
      <c r="I30" s="34"/>
    </row>
    <row r="31" spans="1:9" x14ac:dyDescent="0.2">
      <c r="A31" s="35" t="s">
        <v>251</v>
      </c>
      <c r="B31" s="34"/>
      <c r="C31" s="34"/>
      <c r="D31" s="34"/>
      <c r="E31" s="34"/>
      <c r="F31" s="34"/>
      <c r="G31" s="34"/>
      <c r="H31" s="34"/>
      <c r="I31" s="34"/>
    </row>
    <row r="32" spans="1:9" x14ac:dyDescent="0.2">
      <c r="A32" s="35"/>
      <c r="B32" s="34"/>
      <c r="C32" s="34"/>
      <c r="D32" s="34"/>
      <c r="E32" s="34"/>
      <c r="F32" s="34"/>
      <c r="G32" s="34"/>
      <c r="H32" s="34"/>
      <c r="I32" s="34"/>
    </row>
    <row r="33" spans="1:9" x14ac:dyDescent="0.2">
      <c r="A33" s="36" t="s">
        <v>252</v>
      </c>
      <c r="B33" s="34"/>
      <c r="C33" s="34"/>
      <c r="D33" s="34"/>
      <c r="E33" s="34"/>
      <c r="F33" s="34"/>
      <c r="G33" s="34"/>
      <c r="H33" s="34"/>
      <c r="I33" s="34"/>
    </row>
    <row r="34" spans="1:9" x14ac:dyDescent="0.2">
      <c r="A34" s="37"/>
      <c r="B34" s="34"/>
      <c r="C34" s="34"/>
      <c r="D34" s="34"/>
      <c r="E34" s="34"/>
      <c r="F34" s="34"/>
      <c r="G34" s="34"/>
      <c r="H34" s="34"/>
      <c r="I34" s="34"/>
    </row>
    <row r="35" spans="1:9" x14ac:dyDescent="0.2">
      <c r="A35" s="30" t="s">
        <v>253</v>
      </c>
      <c r="B35" s="29"/>
      <c r="C35" s="29"/>
      <c r="D35" s="29"/>
      <c r="E35" s="29"/>
      <c r="F35" s="29"/>
      <c r="G35" s="29"/>
      <c r="H35" s="29"/>
      <c r="I35" s="29"/>
    </row>
    <row r="36" spans="1:9" x14ac:dyDescent="0.2">
      <c r="A36" s="29"/>
      <c r="B36" s="29"/>
      <c r="C36" s="29"/>
      <c r="D36" s="29"/>
      <c r="E36" s="29"/>
      <c r="F36" s="29"/>
      <c r="G36" s="29"/>
      <c r="H36" s="29"/>
      <c r="I36" s="29"/>
    </row>
    <row r="37" spans="1:9" x14ac:dyDescent="0.2">
      <c r="A37" s="49"/>
      <c r="B37" s="29" t="s">
        <v>254</v>
      </c>
      <c r="C37" s="29"/>
      <c r="D37" s="29"/>
      <c r="E37" s="29"/>
      <c r="F37" s="29"/>
      <c r="G37" s="29"/>
      <c r="H37" s="29"/>
      <c r="I37" s="29"/>
    </row>
    <row r="38" spans="1:9" x14ac:dyDescent="0.2">
      <c r="A38" s="29"/>
      <c r="B38" s="29"/>
      <c r="C38" s="29"/>
      <c r="D38" s="29"/>
      <c r="E38" s="29"/>
      <c r="F38" s="29"/>
      <c r="G38" s="29"/>
      <c r="H38" s="29"/>
      <c r="I38" s="29"/>
    </row>
    <row r="39" spans="1:9" x14ac:dyDescent="0.2">
      <c r="C39" s="29" t="s">
        <v>255</v>
      </c>
      <c r="D39" s="29"/>
      <c r="E39" s="29"/>
      <c r="F39" s="29"/>
      <c r="G39" s="29"/>
      <c r="H39" s="29"/>
      <c r="I39" s="29"/>
    </row>
    <row r="40" spans="1:9" x14ac:dyDescent="0.2">
      <c r="A40" s="29"/>
      <c r="B40" s="29"/>
      <c r="C40" s="29"/>
      <c r="D40" s="29"/>
      <c r="E40" s="29"/>
      <c r="F40" s="29"/>
      <c r="G40" s="29"/>
      <c r="H40" s="29"/>
      <c r="I40" s="29"/>
    </row>
    <row r="41" spans="1:9" ht="15" x14ac:dyDescent="0.25">
      <c r="A41" s="38" t="s">
        <v>256</v>
      </c>
      <c r="B41" s="29"/>
      <c r="C41" s="29"/>
      <c r="D41" s="29"/>
      <c r="E41" s="29"/>
      <c r="F41" s="29"/>
      <c r="G41" s="29"/>
      <c r="H41" s="29"/>
      <c r="I41" s="29"/>
    </row>
    <row r="42" spans="1:9" x14ac:dyDescent="0.2">
      <c r="A42" s="39" t="s">
        <v>257</v>
      </c>
      <c r="B42" s="29"/>
      <c r="C42" s="29"/>
      <c r="D42" s="29"/>
      <c r="E42" s="29"/>
      <c r="F42" s="29"/>
      <c r="G42" s="29"/>
      <c r="H42" s="29"/>
      <c r="I42" s="29"/>
    </row>
    <row r="43" spans="1:9" x14ac:dyDescent="0.2">
      <c r="A43" s="29"/>
      <c r="B43" s="29"/>
      <c r="C43" s="29"/>
      <c r="D43" s="29"/>
      <c r="E43" s="29"/>
      <c r="F43" s="29"/>
      <c r="G43" s="29"/>
      <c r="H43" s="29"/>
      <c r="I43" s="29"/>
    </row>
    <row r="44" spans="1:9" x14ac:dyDescent="0.2">
      <c r="A44" s="29"/>
      <c r="B44" s="29"/>
      <c r="C44" s="29"/>
      <c r="D44" s="29"/>
      <c r="E44" s="29"/>
      <c r="F44" s="29"/>
      <c r="G44" s="29"/>
      <c r="H44" s="29"/>
      <c r="I44" s="29"/>
    </row>
    <row r="45" spans="1:9" x14ac:dyDescent="0.2">
      <c r="A45" s="40" t="s">
        <v>258</v>
      </c>
      <c r="B45" s="29"/>
      <c r="C45" s="29"/>
      <c r="D45" s="29"/>
      <c r="E45" s="29"/>
      <c r="F45" s="29"/>
      <c r="G45" s="29"/>
      <c r="H45" s="29"/>
      <c r="I45" s="29"/>
    </row>
    <row r="46" spans="1:9" x14ac:dyDescent="0.2">
      <c r="A46" s="41" t="s">
        <v>259</v>
      </c>
      <c r="B46" s="29"/>
      <c r="C46" s="29"/>
      <c r="D46" s="29"/>
      <c r="E46" s="29"/>
      <c r="F46" s="29"/>
      <c r="G46" s="29"/>
      <c r="H46" s="29"/>
      <c r="I46" s="29"/>
    </row>
    <row r="47" spans="1:9" x14ac:dyDescent="0.2">
      <c r="A47" s="41" t="s">
        <v>260</v>
      </c>
      <c r="B47" s="29"/>
      <c r="C47" s="29"/>
      <c r="D47" s="29"/>
      <c r="E47" s="29"/>
      <c r="F47" s="29"/>
      <c r="G47" s="29"/>
      <c r="H47" s="29"/>
      <c r="I47" s="29"/>
    </row>
    <row r="48" spans="1:9" x14ac:dyDescent="0.2">
      <c r="A48" s="41" t="s">
        <v>261</v>
      </c>
      <c r="B48" s="29"/>
      <c r="C48" s="29"/>
      <c r="D48" s="29"/>
      <c r="E48" s="29"/>
      <c r="F48" s="29"/>
      <c r="G48" s="29"/>
      <c r="H48" s="29"/>
      <c r="I48" s="29"/>
    </row>
    <row r="49" spans="1:9" x14ac:dyDescent="0.2">
      <c r="A49" s="41"/>
      <c r="B49" s="29"/>
      <c r="C49" s="29"/>
      <c r="D49" s="29"/>
      <c r="E49" s="29"/>
      <c r="F49" s="29"/>
      <c r="G49" s="29"/>
      <c r="H49" s="29"/>
      <c r="I49" s="29"/>
    </row>
    <row r="50" spans="1:9" x14ac:dyDescent="0.2">
      <c r="A50" s="41"/>
      <c r="B50" s="29"/>
      <c r="C50" s="29"/>
      <c r="D50" s="29"/>
      <c r="E50" s="29"/>
      <c r="F50" s="29"/>
      <c r="G50" s="29"/>
      <c r="H50" s="29"/>
      <c r="I50" s="29"/>
    </row>
    <row r="51" spans="1:9" x14ac:dyDescent="0.2">
      <c r="A51" s="40" t="s">
        <v>262</v>
      </c>
      <c r="B51" s="29"/>
      <c r="C51" s="29"/>
      <c r="D51" s="29"/>
      <c r="E51" s="29"/>
      <c r="F51" s="29"/>
      <c r="G51" s="29"/>
      <c r="H51" s="29"/>
      <c r="I51" s="29"/>
    </row>
    <row r="52" spans="1:9" x14ac:dyDescent="0.2">
      <c r="A52" s="40" t="s">
        <v>314</v>
      </c>
      <c r="B52" s="30"/>
      <c r="C52" s="30"/>
      <c r="D52" s="29"/>
      <c r="E52" s="29"/>
      <c r="F52" s="29"/>
      <c r="G52" s="29"/>
      <c r="H52" s="29"/>
      <c r="I52" s="29"/>
    </row>
    <row r="53" spans="1:9" x14ac:dyDescent="0.2">
      <c r="A53" s="41" t="s">
        <v>263</v>
      </c>
      <c r="B53" s="29"/>
      <c r="C53" s="29"/>
      <c r="D53" s="29"/>
      <c r="E53" s="29"/>
      <c r="F53" s="29"/>
      <c r="G53" s="29"/>
      <c r="H53" s="29"/>
      <c r="I53" s="29"/>
    </row>
    <row r="54" spans="1:9" x14ac:dyDescent="0.2">
      <c r="A54" s="41" t="s">
        <v>311</v>
      </c>
      <c r="E54" s="42"/>
      <c r="F54" s="42"/>
      <c r="G54" s="42"/>
      <c r="H54" s="42"/>
      <c r="I54" s="42"/>
    </row>
    <row r="55" spans="1:9" x14ac:dyDescent="0.2">
      <c r="A55" s="41" t="s">
        <v>312</v>
      </c>
      <c r="E55" s="42"/>
      <c r="F55" s="42"/>
      <c r="G55" s="42"/>
      <c r="H55" s="42"/>
      <c r="I55" s="42"/>
    </row>
    <row r="56" spans="1:9" x14ac:dyDescent="0.2">
      <c r="A56" s="41" t="s">
        <v>264</v>
      </c>
      <c r="B56" s="42"/>
      <c r="C56" s="42"/>
      <c r="D56" s="42"/>
      <c r="E56" s="42"/>
      <c r="F56" s="42"/>
      <c r="G56" s="42"/>
      <c r="H56" s="42"/>
      <c r="I56" s="42"/>
    </row>
    <row r="57" spans="1:9" x14ac:dyDescent="0.2">
      <c r="B57" s="42"/>
      <c r="C57" s="42"/>
      <c r="D57" s="42"/>
      <c r="E57" s="42"/>
      <c r="F57" s="42"/>
      <c r="G57" s="42"/>
      <c r="H57" s="42"/>
      <c r="I57" s="42"/>
    </row>
    <row r="58" spans="1:9" ht="15.75" x14ac:dyDescent="0.3">
      <c r="A58" s="40" t="s">
        <v>265</v>
      </c>
      <c r="B58" s="42"/>
      <c r="C58" s="42"/>
      <c r="D58" s="42"/>
      <c r="E58" s="43"/>
      <c r="F58" s="42"/>
      <c r="G58" s="42"/>
      <c r="H58" s="42"/>
      <c r="I58" s="42"/>
    </row>
    <row r="59" spans="1:9" x14ac:dyDescent="0.2">
      <c r="A59" s="41" t="s">
        <v>263</v>
      </c>
      <c r="B59" s="29"/>
      <c r="C59" s="29"/>
      <c r="D59" s="29"/>
      <c r="E59" s="42"/>
      <c r="F59" s="42"/>
      <c r="G59" s="42"/>
      <c r="H59" s="42"/>
      <c r="I59" s="42"/>
    </row>
    <row r="60" spans="1:9" x14ac:dyDescent="0.2">
      <c r="A60" s="41" t="s">
        <v>313</v>
      </c>
      <c r="E60" s="42"/>
      <c r="F60" s="42"/>
      <c r="G60" s="42"/>
      <c r="H60" s="42"/>
      <c r="I60" s="42"/>
    </row>
    <row r="61" spans="1:9" x14ac:dyDescent="0.2">
      <c r="A61" s="41"/>
      <c r="E61" s="42"/>
      <c r="F61" s="42"/>
      <c r="G61" s="42"/>
      <c r="H61" s="42"/>
      <c r="I61" s="42"/>
    </row>
    <row r="62" spans="1:9" x14ac:dyDescent="0.2">
      <c r="A62" s="40" t="s">
        <v>315</v>
      </c>
      <c r="E62" s="42"/>
      <c r="F62" s="42"/>
      <c r="G62" s="42"/>
      <c r="H62" s="42"/>
      <c r="I62" s="42"/>
    </row>
    <row r="63" spans="1:9" x14ac:dyDescent="0.2">
      <c r="A63" s="41" t="s">
        <v>316</v>
      </c>
      <c r="E63" s="42"/>
      <c r="F63" s="42"/>
      <c r="G63" s="42"/>
      <c r="H63" s="42"/>
      <c r="I63" s="42"/>
    </row>
    <row r="64" spans="1:9" x14ac:dyDescent="0.2">
      <c r="A64" s="41" t="s">
        <v>317</v>
      </c>
      <c r="E64" s="42"/>
      <c r="F64" s="42"/>
      <c r="G64" s="42"/>
      <c r="H64" s="42"/>
      <c r="I64" s="42"/>
    </row>
    <row r="65" spans="1:9" x14ac:dyDescent="0.2">
      <c r="A65" s="41"/>
      <c r="E65" s="42"/>
      <c r="F65" s="42"/>
      <c r="G65" s="42"/>
      <c r="H65" s="42"/>
      <c r="I65" s="42"/>
    </row>
    <row r="66" spans="1:9" x14ac:dyDescent="0.2">
      <c r="A66" s="41" t="s">
        <v>318</v>
      </c>
      <c r="E66" s="42"/>
      <c r="F66" s="42"/>
      <c r="G66" s="42"/>
      <c r="H66" s="42"/>
      <c r="I66" s="42"/>
    </row>
    <row r="67" spans="1:9" x14ac:dyDescent="0.2">
      <c r="A67" s="41" t="s">
        <v>266</v>
      </c>
      <c r="B67" s="42"/>
      <c r="C67" s="42"/>
      <c r="D67" s="42"/>
      <c r="E67" s="42"/>
      <c r="F67" s="42"/>
      <c r="G67" s="42"/>
      <c r="H67" s="42"/>
      <c r="I67" s="42"/>
    </row>
    <row r="68" spans="1:9" x14ac:dyDescent="0.2">
      <c r="A68" s="41"/>
      <c r="B68" s="42"/>
      <c r="C68" s="42"/>
      <c r="D68" s="42"/>
      <c r="E68" s="42"/>
      <c r="F68" s="42"/>
      <c r="G68" s="42"/>
      <c r="H68" s="42"/>
      <c r="I68" s="42"/>
    </row>
    <row r="69" spans="1:9" x14ac:dyDescent="0.2">
      <c r="A69" s="41" t="s">
        <v>267</v>
      </c>
      <c r="B69" s="42"/>
      <c r="C69" s="42"/>
      <c r="D69" s="42"/>
      <c r="E69" s="42"/>
      <c r="F69" s="42"/>
      <c r="G69" s="42"/>
      <c r="H69" s="42"/>
      <c r="I69" s="42"/>
    </row>
    <row r="70" spans="1:9" x14ac:dyDescent="0.2">
      <c r="A70" s="41" t="s">
        <v>268</v>
      </c>
      <c r="B70" s="42"/>
      <c r="C70" s="42"/>
      <c r="D70" s="42"/>
      <c r="E70" s="42"/>
      <c r="F70" s="42"/>
      <c r="G70" s="42"/>
      <c r="H70" s="42"/>
      <c r="I70" s="42"/>
    </row>
    <row r="71" spans="1:9" x14ac:dyDescent="0.2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2">
      <c r="A72" s="29"/>
      <c r="B72" s="29"/>
      <c r="C72" s="29"/>
      <c r="D72" s="29"/>
      <c r="E72" s="29"/>
      <c r="F72" s="29"/>
      <c r="G72" s="29"/>
      <c r="H72" s="29"/>
      <c r="I72" s="29"/>
    </row>
    <row r="73" spans="1:9" ht="15.75" x14ac:dyDescent="0.25">
      <c r="A73" s="44" t="s">
        <v>269</v>
      </c>
      <c r="B73" s="29"/>
      <c r="C73" s="29"/>
      <c r="D73" s="29"/>
      <c r="E73" s="29"/>
      <c r="F73" s="29"/>
      <c r="G73" s="29"/>
      <c r="H73" s="29"/>
      <c r="I73" s="29"/>
    </row>
    <row r="74" spans="1:9" x14ac:dyDescent="0.2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2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2">
      <c r="A76" s="29" t="s">
        <v>319</v>
      </c>
      <c r="B76" s="29"/>
      <c r="C76" s="29"/>
      <c r="D76" s="29"/>
      <c r="E76" s="29"/>
      <c r="F76" s="29"/>
      <c r="G76" s="29"/>
    </row>
    <row r="77" spans="1:9" x14ac:dyDescent="0.2">
      <c r="A77" s="29" t="s">
        <v>279</v>
      </c>
      <c r="B77" s="29"/>
      <c r="C77" s="29"/>
      <c r="D77" s="29"/>
      <c r="E77" s="29"/>
      <c r="F77" s="29"/>
      <c r="G77" s="29"/>
    </row>
    <row r="78" spans="1:9" x14ac:dyDescent="0.2">
      <c r="B78" s="29"/>
      <c r="C78" s="29"/>
      <c r="D78" s="29"/>
      <c r="E78" s="29"/>
      <c r="F78" s="29"/>
      <c r="G78" s="29"/>
    </row>
    <row r="79" spans="1:9" x14ac:dyDescent="0.2">
      <c r="B79" s="29"/>
      <c r="C79" s="29"/>
      <c r="D79" s="29"/>
      <c r="E79" s="29"/>
      <c r="F79" s="29"/>
      <c r="G79" s="29"/>
    </row>
    <row r="80" spans="1:9" x14ac:dyDescent="0.2">
      <c r="B80" s="29"/>
      <c r="C80" s="29"/>
      <c r="D80" s="29"/>
      <c r="E80" s="29"/>
      <c r="F80" s="29"/>
      <c r="G80" s="29"/>
    </row>
    <row r="81" spans="1:7" x14ac:dyDescent="0.2">
      <c r="B81" s="29"/>
      <c r="C81" s="29"/>
      <c r="D81" s="29"/>
      <c r="E81" s="29"/>
      <c r="F81" s="29"/>
      <c r="G81" s="29"/>
    </row>
    <row r="82" spans="1:7" x14ac:dyDescent="0.2">
      <c r="B82" s="29"/>
      <c r="C82" s="29"/>
      <c r="D82" s="29"/>
      <c r="E82" s="29"/>
      <c r="F82" s="29"/>
      <c r="G82" s="29"/>
    </row>
    <row r="83" spans="1:7" x14ac:dyDescent="0.2">
      <c r="B83" s="29"/>
      <c r="C83" s="29"/>
      <c r="D83" s="29"/>
      <c r="E83" s="29"/>
      <c r="F83" s="29"/>
      <c r="G83" s="29"/>
    </row>
    <row r="84" spans="1:7" x14ac:dyDescent="0.2">
      <c r="B84" s="29"/>
      <c r="F84" s="29"/>
      <c r="G84" s="29"/>
    </row>
    <row r="85" spans="1:7" x14ac:dyDescent="0.2">
      <c r="A85" s="45" t="s">
        <v>270</v>
      </c>
      <c r="B85" s="29"/>
      <c r="C85" s="29"/>
      <c r="D85" s="29"/>
      <c r="E85" s="29"/>
      <c r="F85" s="29"/>
      <c r="G85" s="29"/>
    </row>
    <row r="86" spans="1:7" x14ac:dyDescent="0.2">
      <c r="A86" s="29" t="s">
        <v>271</v>
      </c>
      <c r="B86" s="29"/>
      <c r="C86" s="29"/>
      <c r="D86" s="29"/>
      <c r="E86" s="29"/>
      <c r="F86" s="29"/>
      <c r="G86" s="29"/>
    </row>
    <row r="87" spans="1:7" x14ac:dyDescent="0.2">
      <c r="A87" s="29" t="s">
        <v>272</v>
      </c>
      <c r="B87" s="29"/>
      <c r="C87" s="29"/>
      <c r="D87" s="29"/>
      <c r="E87" s="29"/>
      <c r="F87" s="29"/>
      <c r="G87" s="29"/>
    </row>
    <row r="88" spans="1:7" x14ac:dyDescent="0.2">
      <c r="A88" s="29" t="s">
        <v>320</v>
      </c>
      <c r="B88" s="29"/>
      <c r="C88" s="29"/>
      <c r="D88" s="29"/>
      <c r="E88" s="29"/>
      <c r="F88" s="29"/>
      <c r="G88" s="29"/>
    </row>
    <row r="89" spans="1:7" x14ac:dyDescent="0.2">
      <c r="A89" s="29" t="s">
        <v>273</v>
      </c>
      <c r="C89" s="29"/>
      <c r="D89" s="29"/>
      <c r="E89" s="29"/>
      <c r="F89" s="29"/>
      <c r="G89" s="29"/>
    </row>
    <row r="90" spans="1:7" x14ac:dyDescent="0.2">
      <c r="C90" s="29"/>
      <c r="D90" s="29"/>
      <c r="E90" s="29"/>
      <c r="F90" s="29"/>
      <c r="G90" s="29"/>
    </row>
    <row r="91" spans="1:7" x14ac:dyDescent="0.2">
      <c r="C91" s="29"/>
      <c r="D91" s="29"/>
      <c r="E91" s="29"/>
      <c r="F91" s="29"/>
      <c r="G91" s="29"/>
    </row>
    <row r="93" spans="1:7" x14ac:dyDescent="0.2">
      <c r="B93" s="29"/>
      <c r="C93" s="29"/>
      <c r="D93" s="29"/>
      <c r="E93" s="29"/>
      <c r="F93" s="29"/>
      <c r="G93" s="29"/>
    </row>
    <row r="94" spans="1:7" x14ac:dyDescent="0.2">
      <c r="A94" s="50" t="s">
        <v>284</v>
      </c>
      <c r="B94" s="29"/>
      <c r="C94" s="29"/>
      <c r="D94" s="29"/>
      <c r="E94" s="29"/>
      <c r="F94" s="29"/>
      <c r="G94" s="29"/>
    </row>
    <row r="95" spans="1:7" x14ac:dyDescent="0.2">
      <c r="A95" s="29"/>
      <c r="B95" s="35"/>
      <c r="C95" s="29"/>
      <c r="D95" s="29"/>
      <c r="E95" s="29"/>
      <c r="F95" s="29"/>
      <c r="G95" s="29"/>
    </row>
    <row r="96" spans="1:7" x14ac:dyDescent="0.2">
      <c r="A96" s="30" t="s">
        <v>285</v>
      </c>
      <c r="B96" s="30" t="s">
        <v>286</v>
      </c>
      <c r="C96" s="29"/>
      <c r="D96" s="29"/>
      <c r="E96" s="29"/>
      <c r="F96" s="29"/>
      <c r="G96" s="29"/>
    </row>
    <row r="97" spans="1:7" x14ac:dyDescent="0.2">
      <c r="A97" s="51" t="s">
        <v>287</v>
      </c>
      <c r="B97" s="29" t="s">
        <v>288</v>
      </c>
      <c r="C97" s="29"/>
      <c r="D97" s="29"/>
      <c r="E97" s="29"/>
      <c r="F97" s="29"/>
      <c r="G97" s="29"/>
    </row>
    <row r="98" spans="1:7" x14ac:dyDescent="0.2">
      <c r="A98" s="51" t="s">
        <v>289</v>
      </c>
      <c r="B98" s="51" t="s">
        <v>290</v>
      </c>
      <c r="C98" s="29"/>
      <c r="D98" s="29"/>
      <c r="E98" s="29"/>
      <c r="F98" s="29"/>
      <c r="G98" s="29"/>
    </row>
    <row r="99" spans="1:7" x14ac:dyDescent="0.2">
      <c r="A99" s="51" t="s">
        <v>293</v>
      </c>
      <c r="B99" s="29" t="s">
        <v>294</v>
      </c>
      <c r="C99" s="29"/>
      <c r="D99" s="29"/>
      <c r="E99" s="29"/>
      <c r="F99" s="29"/>
      <c r="G99" s="29"/>
    </row>
    <row r="100" spans="1:7" x14ac:dyDescent="0.2">
      <c r="A100" s="51" t="s">
        <v>295</v>
      </c>
      <c r="B100" s="29" t="s">
        <v>296</v>
      </c>
      <c r="C100" s="29"/>
      <c r="D100" s="29"/>
      <c r="E100" s="29"/>
      <c r="F100" s="29"/>
      <c r="G100" s="29"/>
    </row>
    <row r="101" spans="1:7" x14ac:dyDescent="0.2">
      <c r="A101" s="51" t="s">
        <v>321</v>
      </c>
      <c r="B101" s="29" t="s">
        <v>322</v>
      </c>
      <c r="C101" s="29"/>
      <c r="D101" s="29"/>
      <c r="E101" s="29"/>
      <c r="F101" s="29"/>
      <c r="G101" s="29"/>
    </row>
    <row r="102" spans="1:7" x14ac:dyDescent="0.2">
      <c r="A102" s="35"/>
      <c r="B102" s="35"/>
      <c r="C102" s="29"/>
      <c r="D102" s="29"/>
      <c r="E102" s="29"/>
      <c r="F102" s="29"/>
      <c r="G102" s="29"/>
    </row>
    <row r="103" spans="1:7" x14ac:dyDescent="0.2">
      <c r="A103" s="35"/>
      <c r="B103" s="35"/>
      <c r="C103" s="29"/>
      <c r="D103" s="29"/>
      <c r="E103" s="29"/>
      <c r="F103" s="29"/>
      <c r="G103" s="29"/>
    </row>
    <row r="104" spans="1:7" x14ac:dyDescent="0.2">
      <c r="A104" s="35"/>
      <c r="B104" s="35"/>
      <c r="C104" s="29"/>
      <c r="D104" s="29"/>
      <c r="E104" s="29"/>
      <c r="F104" s="29"/>
      <c r="G104" s="29"/>
    </row>
    <row r="105" spans="1:7" x14ac:dyDescent="0.2">
      <c r="A105" s="35"/>
      <c r="B105" s="35"/>
      <c r="C105" s="29"/>
      <c r="D105" s="29"/>
      <c r="E105" s="29"/>
      <c r="F105" s="29"/>
      <c r="G105" s="29"/>
    </row>
    <row r="106" spans="1:7" x14ac:dyDescent="0.2">
      <c r="A106" s="35"/>
      <c r="B106" s="35"/>
      <c r="C106" s="29"/>
      <c r="D106" s="29"/>
      <c r="E106" s="29"/>
      <c r="F106" s="29"/>
      <c r="G106" s="29"/>
    </row>
    <row r="107" spans="1:7" x14ac:dyDescent="0.2">
      <c r="A107" s="29"/>
      <c r="B107" s="29"/>
      <c r="C107" s="29"/>
      <c r="D107" s="29"/>
      <c r="E107" s="29"/>
      <c r="F107" s="29"/>
      <c r="G107" s="29"/>
    </row>
    <row r="108" spans="1:7" x14ac:dyDescent="0.2">
      <c r="A108" s="35"/>
      <c r="B108" s="29"/>
      <c r="C108" s="29"/>
      <c r="D108" s="29"/>
      <c r="E108" s="29"/>
      <c r="F108" s="29"/>
      <c r="G108" s="29"/>
    </row>
    <row r="109" spans="1:7" x14ac:dyDescent="0.2">
      <c r="A109" s="29"/>
      <c r="B109" s="29"/>
      <c r="C109" s="29"/>
      <c r="D109" s="29"/>
      <c r="E109" s="29"/>
      <c r="F109" s="29"/>
      <c r="G109" s="29"/>
    </row>
    <row r="110" spans="1:7" x14ac:dyDescent="0.2">
      <c r="A110" s="29"/>
      <c r="B110" s="29"/>
      <c r="C110" s="29"/>
      <c r="D110" s="29"/>
      <c r="E110" s="29"/>
      <c r="F110" s="29"/>
      <c r="G110" s="29"/>
    </row>
    <row r="111" spans="1:7" x14ac:dyDescent="0.2">
      <c r="A111" s="29"/>
      <c r="B111" s="29"/>
      <c r="C111" s="29"/>
      <c r="D111" s="29"/>
      <c r="E111" s="29"/>
      <c r="F111" s="29"/>
      <c r="G111" s="29"/>
    </row>
    <row r="112" spans="1:7" x14ac:dyDescent="0.2">
      <c r="A112" s="29"/>
      <c r="B112" s="29"/>
      <c r="C112" s="29"/>
      <c r="D112" s="29"/>
      <c r="E112" s="29"/>
      <c r="F112" s="29"/>
      <c r="G112" s="29"/>
    </row>
    <row r="113" spans="1:7" x14ac:dyDescent="0.2">
      <c r="A113" s="29"/>
      <c r="B113" s="29"/>
      <c r="C113" s="29"/>
      <c r="D113" s="29"/>
      <c r="E113" s="29"/>
      <c r="F113" s="29"/>
      <c r="G113" s="29"/>
    </row>
    <row r="114" spans="1:7" x14ac:dyDescent="0.2">
      <c r="A114" s="29"/>
      <c r="B114" s="29"/>
      <c r="C114" s="29"/>
      <c r="D114" s="29"/>
      <c r="E114" s="29"/>
      <c r="F114" s="29"/>
      <c r="G114" s="29"/>
    </row>
    <row r="115" spans="1:7" x14ac:dyDescent="0.2">
      <c r="A115" s="29"/>
      <c r="B115" s="29"/>
      <c r="C115" s="29"/>
      <c r="D115" s="29"/>
      <c r="E115" s="29"/>
      <c r="F115" s="29"/>
      <c r="G115" s="29"/>
    </row>
    <row r="116" spans="1:7" x14ac:dyDescent="0.2">
      <c r="A116" s="29"/>
      <c r="B116" s="29"/>
      <c r="C116" s="29"/>
      <c r="D116" s="29"/>
      <c r="E116" s="29"/>
      <c r="F116" s="29"/>
      <c r="G116" s="29"/>
    </row>
    <row r="117" spans="1:7" x14ac:dyDescent="0.2">
      <c r="A117" s="29"/>
      <c r="B117" s="29"/>
      <c r="C117" s="29"/>
      <c r="D117" s="29"/>
      <c r="E117" s="29"/>
      <c r="F117" s="29"/>
      <c r="G117" s="29"/>
    </row>
    <row r="118" spans="1:7" x14ac:dyDescent="0.2">
      <c r="A118" s="29"/>
      <c r="B118" s="29"/>
      <c r="C118" s="29"/>
      <c r="D118" s="29"/>
      <c r="E118" s="29"/>
      <c r="F118" s="29"/>
      <c r="G118" s="29"/>
    </row>
    <row r="119" spans="1:7" x14ac:dyDescent="0.2">
      <c r="A119" s="29"/>
      <c r="B119" s="29"/>
      <c r="C119" s="29"/>
      <c r="D119" s="29"/>
      <c r="E119" s="29"/>
      <c r="F119" s="29"/>
      <c r="G119" s="29"/>
    </row>
    <row r="120" spans="1:7" x14ac:dyDescent="0.2">
      <c r="A120" s="29"/>
      <c r="B120" s="29"/>
      <c r="C120" s="29"/>
      <c r="D120" s="29"/>
      <c r="E120" s="29"/>
      <c r="F120" s="29"/>
      <c r="G120" s="29"/>
    </row>
    <row r="121" spans="1:7" x14ac:dyDescent="0.2">
      <c r="A121" s="29"/>
      <c r="B121" s="29"/>
      <c r="C121" s="29"/>
      <c r="D121" s="29"/>
      <c r="E121" s="29"/>
      <c r="F121" s="29"/>
      <c r="G121" s="29"/>
    </row>
    <row r="122" spans="1:7" x14ac:dyDescent="0.2">
      <c r="A122" s="29"/>
      <c r="B122" s="29"/>
      <c r="C122" s="29"/>
      <c r="D122" s="29"/>
      <c r="E122" s="29"/>
      <c r="F122" s="29"/>
      <c r="G122" s="29"/>
    </row>
    <row r="123" spans="1:7" x14ac:dyDescent="0.2">
      <c r="A123" s="29"/>
      <c r="B123" s="29"/>
      <c r="C123" s="29"/>
      <c r="D123" s="29"/>
      <c r="E123" s="29"/>
      <c r="F123" s="29"/>
      <c r="G123" s="29"/>
    </row>
    <row r="124" spans="1:7" x14ac:dyDescent="0.2">
      <c r="A124" s="29"/>
      <c r="B124" s="29"/>
      <c r="C124" s="29"/>
      <c r="D124" s="29"/>
      <c r="E124" s="29"/>
      <c r="F124" s="29"/>
      <c r="G124" s="29"/>
    </row>
    <row r="125" spans="1:7" x14ac:dyDescent="0.2">
      <c r="A125" s="29"/>
      <c r="B125" s="29"/>
      <c r="C125" s="29"/>
      <c r="D125" s="29"/>
      <c r="E125" s="29"/>
      <c r="F125" s="29"/>
      <c r="G125" s="29"/>
    </row>
    <row r="126" spans="1:7" x14ac:dyDescent="0.2">
      <c r="A126" s="29"/>
      <c r="B126" s="29"/>
      <c r="C126" s="29"/>
      <c r="D126" s="29"/>
      <c r="E126" s="29"/>
      <c r="F126" s="29"/>
      <c r="G126" s="29"/>
    </row>
    <row r="127" spans="1:7" x14ac:dyDescent="0.2">
      <c r="A127" s="29"/>
      <c r="B127" s="29"/>
      <c r="C127" s="29"/>
      <c r="D127" s="29"/>
      <c r="E127" s="29"/>
      <c r="F127" s="29"/>
      <c r="G127" s="29"/>
    </row>
    <row r="128" spans="1:7" x14ac:dyDescent="0.2">
      <c r="A128" s="29"/>
      <c r="B128" s="29"/>
      <c r="C128" s="29"/>
      <c r="D128" s="29"/>
      <c r="E128" s="29"/>
      <c r="F128" s="29"/>
      <c r="G128" s="29"/>
    </row>
    <row r="129" spans="1:7" x14ac:dyDescent="0.2">
      <c r="A129" s="29"/>
      <c r="B129" s="29"/>
      <c r="C129" s="29"/>
      <c r="D129" s="29"/>
      <c r="E129" s="29"/>
      <c r="F129" s="29"/>
      <c r="G129" s="29"/>
    </row>
    <row r="130" spans="1:7" x14ac:dyDescent="0.2">
      <c r="A130" s="29"/>
      <c r="B130" s="29"/>
      <c r="C130" s="29"/>
      <c r="D130" s="29"/>
      <c r="E130" s="29"/>
      <c r="F130" s="29"/>
      <c r="G130" s="29"/>
    </row>
    <row r="131" spans="1:7" x14ac:dyDescent="0.2">
      <c r="A131" s="29"/>
      <c r="B131" s="29"/>
      <c r="C131" s="29"/>
      <c r="D131" s="29"/>
      <c r="E131" s="29"/>
      <c r="F131" s="29"/>
      <c r="G131" s="29"/>
    </row>
    <row r="132" spans="1:7" x14ac:dyDescent="0.2">
      <c r="A132" s="29"/>
      <c r="B132" s="29"/>
      <c r="C132" s="29"/>
      <c r="D132" s="29"/>
      <c r="E132" s="29"/>
      <c r="F132" s="29"/>
      <c r="G132" s="29"/>
    </row>
    <row r="133" spans="1:7" x14ac:dyDescent="0.2">
      <c r="A133" s="29"/>
      <c r="B133" s="29"/>
      <c r="C133" s="29"/>
      <c r="D133" s="29"/>
      <c r="E133" s="29"/>
      <c r="F133" s="29"/>
      <c r="G133" s="29"/>
    </row>
    <row r="134" spans="1:7" x14ac:dyDescent="0.2">
      <c r="A134" s="29"/>
      <c r="B134" s="29"/>
      <c r="C134" s="29"/>
      <c r="D134" s="29"/>
      <c r="E134" s="29"/>
      <c r="F134" s="29"/>
      <c r="G134" s="29"/>
    </row>
    <row r="135" spans="1:7" x14ac:dyDescent="0.2">
      <c r="A135" s="29"/>
      <c r="B135" s="29"/>
      <c r="C135" s="29"/>
      <c r="D135" s="29"/>
      <c r="E135" s="29"/>
      <c r="F135" s="29"/>
      <c r="G135" s="29"/>
    </row>
    <row r="136" spans="1:7" x14ac:dyDescent="0.2">
      <c r="A136" s="46"/>
      <c r="B136" s="46"/>
      <c r="C136" s="29"/>
      <c r="D136" s="29"/>
      <c r="E136" s="29"/>
      <c r="F136" s="29"/>
      <c r="G136" s="29"/>
    </row>
    <row r="137" spans="1:7" x14ac:dyDescent="0.2">
      <c r="A137" s="47"/>
      <c r="B137" s="47"/>
      <c r="C137" s="29"/>
      <c r="D137" s="29"/>
      <c r="E137" s="29"/>
      <c r="F137" s="29"/>
      <c r="G137" s="29"/>
    </row>
    <row r="138" spans="1:7" x14ac:dyDescent="0.2">
      <c r="A138" s="29"/>
      <c r="B138" s="29"/>
      <c r="C138" s="29"/>
      <c r="D138" s="29"/>
      <c r="E138" s="29"/>
      <c r="F138" s="29"/>
      <c r="G138" s="29"/>
    </row>
    <row r="139" spans="1:7" x14ac:dyDescent="0.2">
      <c r="A139" s="35"/>
      <c r="B139" s="29"/>
      <c r="C139" s="29"/>
      <c r="D139" s="29"/>
      <c r="E139" s="29"/>
      <c r="F139" s="29"/>
      <c r="G139" s="29"/>
    </row>
    <row r="140" spans="1:7" x14ac:dyDescent="0.2">
      <c r="A140" s="29"/>
      <c r="B140" s="29"/>
      <c r="C140" s="29"/>
      <c r="D140" s="29"/>
      <c r="E140" s="29"/>
      <c r="F140" s="29"/>
      <c r="G140" s="29"/>
    </row>
    <row r="141" spans="1:7" x14ac:dyDescent="0.2">
      <c r="A141" s="29"/>
      <c r="B141" s="29"/>
      <c r="C141" s="29"/>
      <c r="D141" s="29"/>
      <c r="E141" s="29"/>
      <c r="F141" s="29"/>
      <c r="G141" s="29"/>
    </row>
    <row r="142" spans="1:7" x14ac:dyDescent="0.2">
      <c r="A142" s="29"/>
      <c r="B142" s="29"/>
      <c r="C142" s="29"/>
      <c r="D142" s="29"/>
      <c r="E142" s="29"/>
      <c r="F142" s="29"/>
      <c r="G142" s="29"/>
    </row>
    <row r="143" spans="1:7" x14ac:dyDescent="0.2">
      <c r="A143" s="29"/>
      <c r="B143" s="29"/>
      <c r="C143" s="29"/>
      <c r="D143" s="29"/>
      <c r="E143" s="29"/>
      <c r="F143" s="29"/>
      <c r="G143" s="29"/>
    </row>
    <row r="144" spans="1:7" ht="20.25" x14ac:dyDescent="0.3">
      <c r="A144" s="48"/>
      <c r="B144" s="29"/>
      <c r="C144" s="29"/>
      <c r="D144" s="29"/>
      <c r="E144" s="29"/>
      <c r="F144" s="29"/>
      <c r="G144" s="29"/>
    </row>
    <row r="145" spans="1:7" x14ac:dyDescent="0.2">
      <c r="A145" s="29"/>
      <c r="B145" s="29"/>
      <c r="C145" s="29"/>
      <c r="D145" s="29"/>
      <c r="E145" s="29"/>
      <c r="F145" s="29"/>
      <c r="G145" s="29"/>
    </row>
    <row r="146" spans="1:7" x14ac:dyDescent="0.2">
      <c r="A146" s="29"/>
      <c r="B146" s="29"/>
      <c r="C146" s="29"/>
      <c r="D146" s="29"/>
      <c r="E146" s="29"/>
      <c r="F146" s="29"/>
      <c r="G146" s="29"/>
    </row>
    <row r="147" spans="1:7" x14ac:dyDescent="0.2">
      <c r="A147" s="29"/>
      <c r="B147" s="29"/>
      <c r="C147" s="29"/>
      <c r="D147" s="29"/>
      <c r="E147" s="29"/>
      <c r="F147" s="29"/>
      <c r="G147" s="29"/>
    </row>
    <row r="148" spans="1:7" x14ac:dyDescent="0.2">
      <c r="A148" s="29"/>
      <c r="B148" s="29"/>
      <c r="C148" s="29"/>
      <c r="D148" s="29"/>
      <c r="E148" s="29"/>
      <c r="F148" s="29"/>
      <c r="G148" s="29"/>
    </row>
    <row r="149" spans="1:7" x14ac:dyDescent="0.2">
      <c r="A149" s="29"/>
      <c r="B149" s="29"/>
      <c r="C149" s="29"/>
      <c r="D149" s="29"/>
      <c r="E149" s="29"/>
      <c r="F149" s="29"/>
      <c r="G149" s="29"/>
    </row>
    <row r="150" spans="1:7" x14ac:dyDescent="0.2">
      <c r="A150" s="29"/>
      <c r="B150" s="29"/>
      <c r="C150" s="46"/>
      <c r="D150" s="46"/>
      <c r="E150" s="46"/>
      <c r="F150" s="29"/>
      <c r="G150" s="29"/>
    </row>
    <row r="151" spans="1:7" x14ac:dyDescent="0.2">
      <c r="A151" s="29"/>
      <c r="B151" s="29"/>
      <c r="C151" s="46"/>
      <c r="D151" s="46"/>
      <c r="E151" s="46"/>
      <c r="F151" s="29"/>
      <c r="G151" s="29"/>
    </row>
    <row r="152" spans="1:7" x14ac:dyDescent="0.2">
      <c r="A152" s="29"/>
      <c r="B152" s="29"/>
      <c r="C152" s="29"/>
      <c r="D152" s="29"/>
      <c r="E152" s="29"/>
      <c r="F152" s="29"/>
      <c r="G152" s="29"/>
    </row>
    <row r="153" spans="1:7" x14ac:dyDescent="0.2">
      <c r="A153" s="29"/>
      <c r="B153" s="29"/>
      <c r="C153" s="29"/>
      <c r="D153" s="29"/>
      <c r="E153" s="29"/>
      <c r="F153" s="29"/>
      <c r="G153" s="29"/>
    </row>
    <row r="154" spans="1:7" x14ac:dyDescent="0.2">
      <c r="A154" s="29"/>
      <c r="B154" s="29"/>
      <c r="C154" s="29"/>
      <c r="D154" s="29"/>
      <c r="E154" s="29"/>
      <c r="F154" s="29"/>
      <c r="G154" s="29"/>
    </row>
    <row r="155" spans="1:7" x14ac:dyDescent="0.2">
      <c r="A155" s="29"/>
      <c r="B155" s="29"/>
      <c r="C155" s="46"/>
      <c r="D155" s="46"/>
      <c r="E155" s="29"/>
      <c r="F155" s="29"/>
      <c r="G155" s="29"/>
    </row>
    <row r="156" spans="1:7" x14ac:dyDescent="0.2">
      <c r="A156" s="46"/>
      <c r="B156" s="46"/>
      <c r="C156" s="29"/>
      <c r="D156" s="29"/>
      <c r="E156" s="29"/>
      <c r="F156" s="29"/>
      <c r="G156" s="29"/>
    </row>
    <row r="157" spans="1:7" x14ac:dyDescent="0.2">
      <c r="A157" s="29"/>
      <c r="B157" s="29"/>
      <c r="C157" s="29"/>
      <c r="D157" s="29"/>
      <c r="E157" s="29"/>
      <c r="F157" s="29"/>
      <c r="G157" s="29"/>
    </row>
    <row r="158" spans="1:7" x14ac:dyDescent="0.2">
      <c r="A158" s="29"/>
      <c r="B158" s="29"/>
      <c r="C158" s="29"/>
      <c r="D158" s="29"/>
      <c r="E158" s="29"/>
      <c r="F158" s="29"/>
      <c r="G158" s="29"/>
    </row>
    <row r="159" spans="1:7" x14ac:dyDescent="0.2">
      <c r="A159" s="29"/>
      <c r="B159" s="29"/>
      <c r="C159" s="35"/>
      <c r="D159" s="35"/>
      <c r="E159" s="35"/>
      <c r="F159" s="29"/>
      <c r="G159" s="29"/>
    </row>
    <row r="160" spans="1:7" x14ac:dyDescent="0.2">
      <c r="A160" s="29"/>
      <c r="B160" s="29"/>
      <c r="C160" s="35"/>
      <c r="D160" s="35"/>
      <c r="E160" s="35"/>
      <c r="F160" s="29"/>
      <c r="G160" s="29"/>
    </row>
    <row r="161" spans="1:7" x14ac:dyDescent="0.2">
      <c r="A161" s="29"/>
      <c r="B161" s="29"/>
      <c r="C161" s="35"/>
      <c r="D161" s="35"/>
      <c r="E161" s="35"/>
      <c r="F161" s="29"/>
      <c r="G161" s="29"/>
    </row>
    <row r="162" spans="1:7" x14ac:dyDescent="0.2">
      <c r="A162" s="29"/>
      <c r="B162" s="29"/>
      <c r="C162" s="35"/>
      <c r="D162" s="35"/>
      <c r="E162" s="35"/>
      <c r="F162" s="29"/>
      <c r="G162" s="29"/>
    </row>
    <row r="163" spans="1:7" x14ac:dyDescent="0.2">
      <c r="A163" s="29"/>
      <c r="B163" s="29"/>
      <c r="C163" s="35"/>
      <c r="D163" s="35"/>
      <c r="E163" s="35"/>
      <c r="F163" s="29"/>
      <c r="G163" s="29"/>
    </row>
    <row r="164" spans="1:7" x14ac:dyDescent="0.2">
      <c r="A164" s="29"/>
      <c r="B164" s="29"/>
      <c r="C164" s="29"/>
      <c r="D164" s="29"/>
      <c r="E164" s="29"/>
      <c r="F164" s="29"/>
      <c r="G164" s="29"/>
    </row>
    <row r="165" spans="1:7" x14ac:dyDescent="0.2">
      <c r="A165" s="29"/>
      <c r="B165" s="29"/>
      <c r="C165" s="29"/>
      <c r="D165" s="29"/>
      <c r="E165" s="29"/>
      <c r="F165" s="29"/>
      <c r="G165" s="29"/>
    </row>
    <row r="166" spans="1:7" x14ac:dyDescent="0.2">
      <c r="A166" s="46"/>
      <c r="B166" s="46"/>
      <c r="C166" s="29"/>
      <c r="D166" s="29"/>
      <c r="E166" s="29"/>
      <c r="F166" s="29"/>
      <c r="G166" s="29"/>
    </row>
    <row r="167" spans="1:7" x14ac:dyDescent="0.2">
      <c r="A167" s="46"/>
      <c r="B167" s="46"/>
      <c r="C167" s="29"/>
      <c r="D167" s="29"/>
      <c r="E167" s="29"/>
      <c r="F167" s="29"/>
      <c r="G167" s="29"/>
    </row>
    <row r="168" spans="1:7" x14ac:dyDescent="0.2">
      <c r="A168" s="29"/>
      <c r="B168" s="29"/>
      <c r="C168" s="29"/>
      <c r="D168" s="29"/>
      <c r="E168" s="29"/>
      <c r="F168" s="29"/>
      <c r="G168" s="29"/>
    </row>
    <row r="169" spans="1:7" x14ac:dyDescent="0.2">
      <c r="A169" s="29"/>
      <c r="B169" s="29"/>
      <c r="C169" s="35"/>
      <c r="D169" s="35"/>
      <c r="E169" s="35"/>
      <c r="F169" s="29"/>
      <c r="G169" s="29"/>
    </row>
    <row r="170" spans="1:7" x14ac:dyDescent="0.2">
      <c r="A170" s="29"/>
      <c r="B170" s="29"/>
      <c r="C170" s="35"/>
      <c r="D170" s="35"/>
      <c r="E170" s="35"/>
      <c r="F170" s="29"/>
      <c r="G170" s="29"/>
    </row>
    <row r="171" spans="1:7" x14ac:dyDescent="0.2">
      <c r="A171" s="46"/>
      <c r="B171" s="46"/>
      <c r="C171" s="35"/>
      <c r="D171" s="35"/>
      <c r="E171" s="35"/>
      <c r="F171" s="29"/>
      <c r="G171" s="29"/>
    </row>
    <row r="172" spans="1:7" x14ac:dyDescent="0.2">
      <c r="A172" s="29"/>
      <c r="B172" s="29"/>
      <c r="C172" s="35"/>
      <c r="D172" s="35"/>
      <c r="E172" s="35"/>
      <c r="F172" s="29"/>
      <c r="G172" s="29"/>
    </row>
    <row r="173" spans="1:7" x14ac:dyDescent="0.2">
      <c r="A173" s="29"/>
      <c r="B173" s="29"/>
      <c r="C173" s="35"/>
      <c r="D173" s="35"/>
      <c r="E173" s="35"/>
      <c r="F173" s="29"/>
      <c r="G173" s="29"/>
    </row>
    <row r="174" spans="1:7" x14ac:dyDescent="0.2">
      <c r="A174" s="29"/>
      <c r="B174" s="29"/>
      <c r="C174" s="29"/>
      <c r="D174" s="29"/>
      <c r="E174" s="29"/>
      <c r="F174" s="29"/>
      <c r="G174" s="29"/>
    </row>
    <row r="175" spans="1:7" x14ac:dyDescent="0.2">
      <c r="A175" s="35"/>
      <c r="B175" s="35"/>
      <c r="C175" s="46"/>
      <c r="D175" s="29"/>
      <c r="E175" s="29"/>
      <c r="F175" s="29"/>
      <c r="G175" s="29"/>
    </row>
    <row r="176" spans="1:7" x14ac:dyDescent="0.2">
      <c r="A176" s="35"/>
      <c r="B176" s="35"/>
      <c r="C176" s="29"/>
      <c r="D176" s="29"/>
      <c r="E176" s="29"/>
      <c r="F176" s="29"/>
      <c r="G176" s="29"/>
    </row>
    <row r="177" spans="1:7" x14ac:dyDescent="0.2">
      <c r="A177" s="35"/>
      <c r="B177" s="35"/>
      <c r="C177" s="29"/>
      <c r="D177" s="29"/>
      <c r="E177" s="29"/>
      <c r="F177" s="29"/>
      <c r="G177" s="29"/>
    </row>
    <row r="178" spans="1:7" x14ac:dyDescent="0.2">
      <c r="A178" s="35"/>
      <c r="B178" s="35"/>
      <c r="C178" s="29"/>
      <c r="D178" s="29"/>
      <c r="E178" s="29"/>
      <c r="F178" s="29"/>
      <c r="G178" s="29"/>
    </row>
    <row r="179" spans="1:7" x14ac:dyDescent="0.2">
      <c r="A179" s="35"/>
      <c r="B179" s="35"/>
      <c r="C179" s="46"/>
      <c r="D179" s="46"/>
      <c r="E179" s="29"/>
      <c r="F179" s="29"/>
      <c r="G179" s="29"/>
    </row>
    <row r="180" spans="1:7" x14ac:dyDescent="0.2">
      <c r="A180" s="46"/>
      <c r="B180" s="29"/>
      <c r="C180" s="29"/>
      <c r="D180" s="29"/>
      <c r="E180" s="29"/>
      <c r="F180" s="29"/>
      <c r="G180" s="29"/>
    </row>
    <row r="181" spans="1:7" x14ac:dyDescent="0.2">
      <c r="A181" s="35"/>
      <c r="B181" s="29"/>
      <c r="C181" s="29"/>
      <c r="D181" s="29"/>
      <c r="E181" s="29"/>
      <c r="F181" s="29"/>
      <c r="G181" s="29"/>
    </row>
    <row r="182" spans="1:7" x14ac:dyDescent="0.2">
      <c r="A182" s="29"/>
      <c r="B182" s="29"/>
      <c r="C182" s="29"/>
      <c r="D182" s="29"/>
      <c r="E182" s="29"/>
      <c r="F182" s="29"/>
      <c r="G182" s="29"/>
    </row>
    <row r="183" spans="1:7" x14ac:dyDescent="0.2">
      <c r="A183" s="29"/>
      <c r="B183" s="29"/>
      <c r="C183" s="29"/>
      <c r="D183" s="29"/>
      <c r="E183" s="29"/>
      <c r="F183" s="29"/>
      <c r="G183" s="29"/>
    </row>
    <row r="184" spans="1:7" x14ac:dyDescent="0.2">
      <c r="A184" s="29"/>
      <c r="B184" s="29"/>
      <c r="C184" s="29"/>
      <c r="D184" s="29"/>
      <c r="E184" s="29"/>
      <c r="F184" s="29"/>
      <c r="G184" s="29"/>
    </row>
    <row r="185" spans="1:7" x14ac:dyDescent="0.2">
      <c r="A185" s="35"/>
      <c r="B185" s="35"/>
      <c r="C185" s="29"/>
      <c r="D185" s="29"/>
      <c r="E185" s="29"/>
      <c r="F185" s="29"/>
      <c r="G185" s="29"/>
    </row>
    <row r="186" spans="1:7" x14ac:dyDescent="0.2">
      <c r="A186" s="35"/>
      <c r="B186" s="35"/>
      <c r="C186" s="35"/>
      <c r="D186" s="35"/>
      <c r="E186" s="35"/>
      <c r="F186" s="35"/>
      <c r="G186" s="35"/>
    </row>
    <row r="187" spans="1:7" x14ac:dyDescent="0.2">
      <c r="A187" s="35"/>
      <c r="B187" s="35"/>
      <c r="C187" s="35"/>
      <c r="D187" s="35"/>
      <c r="E187" s="35"/>
      <c r="F187" s="35"/>
      <c r="G187" s="35"/>
    </row>
    <row r="188" spans="1:7" x14ac:dyDescent="0.2">
      <c r="A188" s="35"/>
      <c r="B188" s="35"/>
      <c r="C188" s="35"/>
      <c r="D188" s="35"/>
      <c r="E188" s="35"/>
      <c r="F188" s="35"/>
      <c r="G188" s="35"/>
    </row>
    <row r="189" spans="1:7" x14ac:dyDescent="0.2">
      <c r="A189" s="35"/>
      <c r="B189" s="35"/>
      <c r="C189" s="35"/>
      <c r="D189" s="35"/>
      <c r="E189" s="35"/>
      <c r="F189" s="35"/>
      <c r="G189" s="35"/>
    </row>
    <row r="190" spans="1:7" x14ac:dyDescent="0.2">
      <c r="A190" s="29"/>
      <c r="B190" s="29"/>
      <c r="C190" s="35"/>
      <c r="D190" s="35"/>
      <c r="E190" s="35"/>
      <c r="F190" s="35"/>
      <c r="G190" s="35"/>
    </row>
    <row r="191" spans="1:7" x14ac:dyDescent="0.2">
      <c r="A191" s="46"/>
      <c r="B191" s="46"/>
      <c r="C191" s="35"/>
      <c r="D191" s="35"/>
      <c r="E191" s="35"/>
      <c r="F191" s="35"/>
      <c r="G191" s="35"/>
    </row>
    <row r="192" spans="1:7" x14ac:dyDescent="0.2">
      <c r="A192" s="35"/>
      <c r="B192" s="29"/>
      <c r="C192" s="35"/>
      <c r="D192" s="35"/>
      <c r="E192" s="35"/>
      <c r="F192" s="35"/>
      <c r="G192" s="35"/>
    </row>
    <row r="193" spans="1:7" x14ac:dyDescent="0.2">
      <c r="A193" s="29"/>
      <c r="B193" s="29"/>
      <c r="C193" s="35"/>
      <c r="D193" s="35"/>
      <c r="E193" s="35"/>
      <c r="F193" s="35"/>
      <c r="G193" s="35"/>
    </row>
    <row r="194" spans="1:7" x14ac:dyDescent="0.2">
      <c r="A194" s="29"/>
      <c r="B194" s="29"/>
      <c r="C194" s="29"/>
      <c r="D194" s="29"/>
      <c r="E194" s="29"/>
      <c r="F194" s="29"/>
      <c r="G194" s="29"/>
    </row>
    <row r="195" spans="1:7" x14ac:dyDescent="0.2">
      <c r="A195" s="46"/>
      <c r="B195" s="46"/>
      <c r="C195" s="29"/>
      <c r="D195" s="29"/>
      <c r="E195" s="29"/>
      <c r="F195" s="29"/>
      <c r="G195" s="29"/>
    </row>
    <row r="196" spans="1:7" x14ac:dyDescent="0.2">
      <c r="A196" s="35"/>
      <c r="B196" s="29"/>
      <c r="C196" s="29"/>
      <c r="D196" s="29"/>
      <c r="E196" s="29"/>
      <c r="F196" s="29"/>
      <c r="G196" s="29"/>
    </row>
    <row r="197" spans="1:7" x14ac:dyDescent="0.2">
      <c r="A197" s="29"/>
      <c r="B197" s="29"/>
      <c r="C197" s="29"/>
      <c r="D197" s="29"/>
      <c r="E197" s="29"/>
      <c r="F197" s="29"/>
      <c r="G197" s="29"/>
    </row>
    <row r="198" spans="1:7" x14ac:dyDescent="0.2">
      <c r="A198" s="29"/>
      <c r="B198" s="29"/>
      <c r="C198" s="29"/>
      <c r="D198" s="29"/>
      <c r="E198" s="29"/>
      <c r="F198" s="29"/>
      <c r="G198" s="29"/>
    </row>
    <row r="199" spans="1:7" x14ac:dyDescent="0.2">
      <c r="A199" s="29"/>
      <c r="B199" s="29"/>
      <c r="C199" s="29"/>
      <c r="D199" s="29"/>
      <c r="E199" s="29"/>
      <c r="F199" s="29"/>
      <c r="G199" s="29"/>
    </row>
    <row r="200" spans="1:7" x14ac:dyDescent="0.2">
      <c r="A200" s="29"/>
      <c r="B200" s="29"/>
      <c r="C200" s="29"/>
      <c r="D200" s="29"/>
      <c r="E200" s="29"/>
      <c r="F200" s="29"/>
      <c r="G200" s="29"/>
    </row>
    <row r="201" spans="1:7" x14ac:dyDescent="0.2">
      <c r="A201" s="29"/>
      <c r="B201" s="29"/>
      <c r="C201" s="29"/>
      <c r="D201" s="29"/>
      <c r="E201" s="29"/>
      <c r="F201" s="29"/>
      <c r="G201" s="29"/>
    </row>
    <row r="202" spans="1:7" x14ac:dyDescent="0.2">
      <c r="A202" s="35"/>
      <c r="B202" s="35"/>
      <c r="C202" s="46"/>
      <c r="D202" s="29"/>
      <c r="E202" s="29"/>
      <c r="F202" s="29"/>
      <c r="G202" s="29"/>
    </row>
    <row r="203" spans="1:7" x14ac:dyDescent="0.2">
      <c r="A203" s="35"/>
      <c r="B203" s="35"/>
      <c r="C203" s="29"/>
      <c r="D203" s="29"/>
      <c r="E203" s="29"/>
      <c r="F203" s="29"/>
      <c r="G203" s="29"/>
    </row>
    <row r="204" spans="1:7" x14ac:dyDescent="0.2">
      <c r="A204" s="35"/>
      <c r="B204" s="35"/>
      <c r="C204" s="29"/>
      <c r="D204" s="29"/>
      <c r="E204" s="29"/>
      <c r="F204" s="29"/>
      <c r="G204" s="29"/>
    </row>
    <row r="205" spans="1:7" x14ac:dyDescent="0.2">
      <c r="A205" s="35"/>
      <c r="B205" s="35"/>
      <c r="C205" s="29"/>
      <c r="D205" s="29"/>
      <c r="E205" s="29"/>
      <c r="F205" s="29"/>
      <c r="G205" s="29"/>
    </row>
    <row r="206" spans="1:7" x14ac:dyDescent="0.2">
      <c r="A206" s="35"/>
      <c r="B206" s="35"/>
      <c r="C206" s="29"/>
      <c r="D206" s="29"/>
      <c r="E206" s="29"/>
      <c r="F206" s="29"/>
      <c r="G206" s="29"/>
    </row>
    <row r="207" spans="1:7" x14ac:dyDescent="0.2">
      <c r="A207" s="35"/>
      <c r="B207" s="35"/>
      <c r="C207" s="29"/>
      <c r="D207" s="29"/>
      <c r="E207" s="29"/>
      <c r="F207" s="29"/>
      <c r="G207" s="29"/>
    </row>
    <row r="208" spans="1:7" x14ac:dyDescent="0.2">
      <c r="A208" s="35"/>
      <c r="B208" s="35"/>
      <c r="C208" s="29"/>
      <c r="D208" s="29"/>
      <c r="E208" s="29"/>
      <c r="F208" s="29"/>
      <c r="G208" s="29"/>
    </row>
    <row r="209" spans="1:9" x14ac:dyDescent="0.2">
      <c r="A209" s="35"/>
      <c r="B209" s="35"/>
      <c r="C209" s="29"/>
      <c r="D209" s="29"/>
      <c r="E209" s="29"/>
      <c r="F209" s="29"/>
      <c r="G209" s="29"/>
    </row>
    <row r="210" spans="1:9" x14ac:dyDescent="0.2">
      <c r="A210" s="35"/>
      <c r="B210" s="29"/>
      <c r="C210" s="46"/>
      <c r="D210" s="46"/>
      <c r="E210" s="46"/>
      <c r="F210" s="29"/>
      <c r="G210" s="29"/>
    </row>
    <row r="211" spans="1:9" x14ac:dyDescent="0.2">
      <c r="A211" s="35"/>
      <c r="B211" s="29"/>
      <c r="C211" s="29"/>
      <c r="D211" s="29"/>
      <c r="E211" s="29"/>
      <c r="F211" s="29"/>
      <c r="G211" s="29"/>
    </row>
    <row r="212" spans="1:9" x14ac:dyDescent="0.2">
      <c r="A212" s="35"/>
      <c r="B212" s="29"/>
      <c r="C212" s="29"/>
      <c r="D212" s="29"/>
      <c r="E212" s="29"/>
      <c r="F212" s="29"/>
      <c r="G212" s="29"/>
    </row>
    <row r="213" spans="1:9" x14ac:dyDescent="0.2">
      <c r="A213" s="29"/>
      <c r="B213" s="29"/>
      <c r="C213" s="46"/>
      <c r="D213" s="29"/>
      <c r="E213" s="29"/>
      <c r="F213" s="29"/>
      <c r="G213" s="29"/>
    </row>
    <row r="214" spans="1:9" x14ac:dyDescent="0.2">
      <c r="A214" s="29"/>
      <c r="B214" s="29"/>
      <c r="C214" s="29"/>
      <c r="D214" s="29"/>
      <c r="E214" s="29"/>
      <c r="F214" s="29"/>
      <c r="G214" s="29"/>
    </row>
    <row r="215" spans="1:9" x14ac:dyDescent="0.2">
      <c r="A215" s="29"/>
      <c r="B215" s="29"/>
      <c r="C215" s="29"/>
      <c r="D215" s="29"/>
      <c r="E215" s="29"/>
      <c r="F215" s="29"/>
      <c r="G215" s="29"/>
    </row>
    <row r="216" spans="1:9" x14ac:dyDescent="0.2">
      <c r="A216" s="29"/>
      <c r="B216" s="29"/>
      <c r="C216" s="29"/>
      <c r="D216" s="29"/>
      <c r="E216" s="29"/>
      <c r="F216" s="29"/>
      <c r="G216" s="29"/>
    </row>
    <row r="217" spans="1:9" x14ac:dyDescent="0.2">
      <c r="A217" s="29"/>
      <c r="B217" s="29"/>
      <c r="C217" s="29"/>
      <c r="D217" s="29"/>
      <c r="E217" s="29"/>
      <c r="F217" s="29"/>
      <c r="G217" s="29"/>
    </row>
    <row r="218" spans="1:9" x14ac:dyDescent="0.2">
      <c r="A218" s="46"/>
      <c r="B218" s="46"/>
      <c r="C218" s="29"/>
      <c r="D218" s="29"/>
      <c r="E218" s="29"/>
      <c r="F218" s="29"/>
      <c r="G218" s="29"/>
    </row>
    <row r="219" spans="1:9" x14ac:dyDescent="0.2">
      <c r="A219" s="29"/>
      <c r="B219" s="29"/>
      <c r="C219" s="29"/>
      <c r="D219" s="29"/>
      <c r="E219" s="29"/>
      <c r="F219" s="29"/>
      <c r="G219" s="29"/>
    </row>
    <row r="220" spans="1:9" x14ac:dyDescent="0.2">
      <c r="A220" s="29"/>
      <c r="B220" s="29"/>
      <c r="C220" s="29"/>
      <c r="D220" s="29"/>
      <c r="E220" s="29"/>
      <c r="F220" s="29"/>
      <c r="G220" s="29"/>
      <c r="H220" s="29"/>
      <c r="I220" s="29"/>
    </row>
    <row r="221" spans="1:9" x14ac:dyDescent="0.2">
      <c r="A221" s="29"/>
      <c r="B221" s="29"/>
      <c r="C221" s="29"/>
      <c r="D221" s="29"/>
      <c r="E221" s="29"/>
      <c r="F221" s="29"/>
      <c r="G221" s="29"/>
      <c r="H221" s="29"/>
      <c r="I221" s="29"/>
    </row>
    <row r="222" spans="1:9" x14ac:dyDescent="0.2">
      <c r="A222" s="29"/>
      <c r="B222" s="29"/>
      <c r="C222" s="29"/>
      <c r="D222" s="29"/>
      <c r="E222" s="29"/>
      <c r="F222" s="29"/>
      <c r="G222" s="29"/>
      <c r="H222" s="29"/>
      <c r="I222" s="29"/>
    </row>
    <row r="223" spans="1:9" x14ac:dyDescent="0.2">
      <c r="A223" s="29"/>
      <c r="B223" s="29"/>
      <c r="C223" s="29"/>
      <c r="D223" s="29"/>
      <c r="E223" s="29"/>
      <c r="F223" s="29"/>
      <c r="G223" s="29"/>
      <c r="H223" s="29"/>
      <c r="I223" s="29"/>
    </row>
    <row r="224" spans="1:9" x14ac:dyDescent="0.2">
      <c r="A224" s="29"/>
      <c r="B224" s="29"/>
      <c r="C224" s="29"/>
      <c r="D224" s="29"/>
      <c r="E224" s="29"/>
      <c r="F224" s="29"/>
      <c r="G224" s="29"/>
      <c r="H224" s="29"/>
      <c r="I224" s="29"/>
    </row>
    <row r="225" spans="1:9" x14ac:dyDescent="0.2">
      <c r="A225" s="29"/>
      <c r="B225" s="29"/>
      <c r="C225" s="29"/>
      <c r="D225" s="29"/>
      <c r="E225" s="29"/>
      <c r="F225" s="29"/>
      <c r="G225" s="29"/>
      <c r="H225" s="29"/>
      <c r="I225" s="29"/>
    </row>
    <row r="226" spans="1:9" x14ac:dyDescent="0.2">
      <c r="A226" s="46"/>
      <c r="B226" s="46"/>
      <c r="C226" s="29"/>
      <c r="D226" s="29"/>
      <c r="E226" s="29"/>
      <c r="F226" s="29"/>
      <c r="G226" s="29"/>
      <c r="H226" s="29"/>
      <c r="I226" s="29"/>
    </row>
    <row r="227" spans="1:9" x14ac:dyDescent="0.2">
      <c r="A227" s="29"/>
      <c r="B227" s="29"/>
      <c r="C227" s="29"/>
      <c r="D227" s="29"/>
      <c r="E227" s="29"/>
      <c r="F227" s="29"/>
      <c r="G227" s="29"/>
      <c r="H227" s="29"/>
      <c r="I227" s="29"/>
    </row>
    <row r="228" spans="1:9" x14ac:dyDescent="0.2">
      <c r="A228" s="29"/>
      <c r="B228" s="29"/>
      <c r="C228" s="29"/>
      <c r="D228" s="29"/>
      <c r="E228" s="29"/>
      <c r="F228" s="29"/>
      <c r="G228" s="29"/>
      <c r="H228" s="29"/>
      <c r="I228" s="29"/>
    </row>
    <row r="229" spans="1:9" x14ac:dyDescent="0.2">
      <c r="A229" s="46"/>
      <c r="B229" s="46"/>
      <c r="C229" s="29"/>
      <c r="D229" s="29"/>
      <c r="E229" s="29"/>
      <c r="F229" s="29"/>
      <c r="G229" s="29"/>
      <c r="H229" s="29"/>
      <c r="I229" s="29"/>
    </row>
    <row r="230" spans="1:9" x14ac:dyDescent="0.2">
      <c r="A230" s="29"/>
      <c r="B230" s="29"/>
      <c r="C230" s="29"/>
      <c r="D230" s="29"/>
      <c r="E230" s="29"/>
      <c r="F230" s="29"/>
      <c r="G230" s="29"/>
      <c r="H230" s="29"/>
      <c r="I230" s="29"/>
    </row>
    <row r="231" spans="1:9" x14ac:dyDescent="0.2">
      <c r="A231" s="29"/>
      <c r="B231" s="29"/>
      <c r="C231" s="29"/>
      <c r="D231" s="29"/>
      <c r="E231" s="29"/>
      <c r="F231" s="29"/>
      <c r="G231" s="29"/>
      <c r="H231" s="29"/>
      <c r="I231" s="29"/>
    </row>
    <row r="232" spans="1:9" x14ac:dyDescent="0.2">
      <c r="A232" s="29"/>
      <c r="B232" s="29"/>
      <c r="C232" s="29"/>
      <c r="D232" s="29"/>
      <c r="E232" s="29"/>
      <c r="F232" s="29"/>
      <c r="G232" s="29"/>
      <c r="H232" s="29"/>
      <c r="I232" s="29"/>
    </row>
    <row r="233" spans="1:9" x14ac:dyDescent="0.2">
      <c r="A233" s="29"/>
      <c r="B233" s="29"/>
      <c r="C233" s="29"/>
      <c r="D233" s="29"/>
      <c r="E233" s="29"/>
      <c r="F233" s="29"/>
      <c r="G233" s="29"/>
      <c r="H233" s="29"/>
      <c r="I233" s="29"/>
    </row>
    <row r="234" spans="1:9" x14ac:dyDescent="0.2">
      <c r="A234" s="29"/>
      <c r="B234" s="29"/>
      <c r="C234" s="29"/>
      <c r="D234" s="29"/>
      <c r="E234" s="29"/>
      <c r="F234" s="29"/>
      <c r="G234" s="29"/>
      <c r="H234" s="29"/>
      <c r="I234" s="29"/>
    </row>
    <row r="235" spans="1:9" x14ac:dyDescent="0.2">
      <c r="A235" s="29"/>
      <c r="B235" s="29"/>
      <c r="C235" s="29"/>
      <c r="D235" s="29"/>
      <c r="E235" s="29"/>
      <c r="F235" s="29"/>
      <c r="G235" s="29"/>
      <c r="H235" s="29"/>
      <c r="I235" s="29"/>
    </row>
    <row r="236" spans="1:9" x14ac:dyDescent="0.2">
      <c r="A236" s="29"/>
      <c r="B236" s="29"/>
      <c r="C236" s="29"/>
      <c r="D236" s="29"/>
      <c r="E236" s="29"/>
      <c r="F236" s="29"/>
      <c r="G236" s="29"/>
      <c r="H236" s="29"/>
      <c r="I236" s="29"/>
    </row>
    <row r="237" spans="1:9" x14ac:dyDescent="0.2">
      <c r="A237" s="29"/>
      <c r="B237" s="29"/>
      <c r="C237" s="29"/>
      <c r="D237" s="29"/>
      <c r="E237" s="29"/>
      <c r="F237" s="29"/>
      <c r="G237" s="29"/>
      <c r="H237" s="29"/>
      <c r="I237" s="29"/>
    </row>
    <row r="238" spans="1:9" x14ac:dyDescent="0.2">
      <c r="A238" s="29"/>
      <c r="B238" s="29"/>
      <c r="C238" s="29"/>
      <c r="D238" s="29"/>
      <c r="E238" s="29"/>
      <c r="F238" s="29"/>
      <c r="G238" s="29"/>
      <c r="H238" s="29"/>
      <c r="I238" s="29"/>
    </row>
    <row r="239" spans="1:9" x14ac:dyDescent="0.2">
      <c r="A239" s="29"/>
      <c r="B239" s="29"/>
      <c r="C239" s="29"/>
      <c r="D239" s="29"/>
      <c r="E239" s="29"/>
      <c r="F239" s="29"/>
      <c r="G239" s="29"/>
      <c r="H239" s="29"/>
      <c r="I239" s="29"/>
    </row>
    <row r="240" spans="1:9" x14ac:dyDescent="0.2">
      <c r="A240" s="29"/>
      <c r="B240" s="29"/>
      <c r="C240" s="29"/>
      <c r="D240" s="29"/>
      <c r="E240" s="29"/>
      <c r="F240" s="29"/>
      <c r="G240" s="29"/>
      <c r="H240" s="29"/>
      <c r="I240" s="29"/>
    </row>
    <row r="241" spans="1:9" x14ac:dyDescent="0.2">
      <c r="A241" s="29"/>
      <c r="B241" s="29"/>
      <c r="C241" s="29"/>
      <c r="D241" s="29"/>
      <c r="E241" s="29"/>
      <c r="F241" s="29"/>
      <c r="G241" s="29"/>
      <c r="H241" s="29"/>
      <c r="I241" s="29"/>
    </row>
    <row r="242" spans="1:9" x14ac:dyDescent="0.2">
      <c r="A242" s="29"/>
      <c r="B242" s="29"/>
      <c r="C242" s="29"/>
      <c r="D242" s="29"/>
      <c r="E242" s="29"/>
      <c r="F242" s="29"/>
      <c r="G242" s="29"/>
      <c r="H242" s="29"/>
      <c r="I242" s="29"/>
    </row>
    <row r="243" spans="1:9" x14ac:dyDescent="0.2">
      <c r="A243" s="29"/>
      <c r="B243" s="29"/>
      <c r="C243" s="29"/>
      <c r="D243" s="29"/>
      <c r="E243" s="29"/>
      <c r="F243" s="29"/>
      <c r="G243" s="29"/>
      <c r="H243" s="29"/>
      <c r="I243" s="29"/>
    </row>
    <row r="244" spans="1:9" x14ac:dyDescent="0.2">
      <c r="A244" s="29"/>
      <c r="B244" s="29"/>
      <c r="C244" s="29"/>
      <c r="D244" s="29"/>
      <c r="E244" s="29"/>
      <c r="F244" s="29"/>
      <c r="G244" s="29"/>
      <c r="H244" s="29"/>
      <c r="I244" s="29"/>
    </row>
    <row r="245" spans="1:9" x14ac:dyDescent="0.2">
      <c r="A245" s="29"/>
      <c r="B245" s="29"/>
      <c r="C245" s="29"/>
      <c r="D245" s="29"/>
      <c r="E245" s="29"/>
      <c r="F245" s="29"/>
      <c r="G245" s="29"/>
      <c r="H245" s="29"/>
      <c r="I245" s="29"/>
    </row>
    <row r="246" spans="1:9" x14ac:dyDescent="0.2">
      <c r="A246" s="29"/>
      <c r="B246" s="29"/>
      <c r="C246" s="29"/>
      <c r="D246" s="29"/>
      <c r="E246" s="29"/>
      <c r="F246" s="29"/>
      <c r="G246" s="29"/>
      <c r="H246" s="29"/>
      <c r="I246" s="29"/>
    </row>
    <row r="247" spans="1:9" x14ac:dyDescent="0.2">
      <c r="A247" s="29"/>
      <c r="B247" s="29"/>
      <c r="C247" s="29"/>
      <c r="D247" s="29"/>
      <c r="E247" s="29"/>
      <c r="F247" s="29"/>
      <c r="G247" s="29"/>
      <c r="H247" s="29"/>
      <c r="I247" s="29"/>
    </row>
    <row r="248" spans="1:9" x14ac:dyDescent="0.2">
      <c r="A248" s="29"/>
      <c r="B248" s="29"/>
      <c r="C248" s="29"/>
      <c r="D248" s="29"/>
      <c r="E248" s="29"/>
      <c r="F248" s="29"/>
      <c r="G248" s="29"/>
      <c r="H248" s="29"/>
      <c r="I248" s="29"/>
    </row>
    <row r="249" spans="1:9" x14ac:dyDescent="0.2">
      <c r="A249" s="29"/>
      <c r="B249" s="29"/>
      <c r="C249" s="29"/>
      <c r="D249" s="29"/>
      <c r="E249" s="29"/>
      <c r="F249" s="29"/>
      <c r="G249" s="29"/>
      <c r="H249" s="29"/>
      <c r="I249" s="29"/>
    </row>
    <row r="250" spans="1:9" x14ac:dyDescent="0.2">
      <c r="A250" s="29"/>
      <c r="B250" s="29"/>
      <c r="C250" s="29"/>
      <c r="D250" s="29"/>
      <c r="E250" s="29"/>
      <c r="F250" s="29"/>
      <c r="G250" s="29"/>
      <c r="H250" s="29"/>
      <c r="I250" s="29"/>
    </row>
    <row r="251" spans="1:9" x14ac:dyDescent="0.2">
      <c r="A251" s="29"/>
      <c r="B251" s="29"/>
      <c r="C251" s="29"/>
      <c r="D251" s="29"/>
      <c r="E251" s="29"/>
      <c r="F251" s="29"/>
      <c r="G251" s="29"/>
      <c r="H251" s="29"/>
      <c r="I251" s="29"/>
    </row>
    <row r="252" spans="1:9" x14ac:dyDescent="0.2">
      <c r="A252" s="29"/>
      <c r="B252" s="29"/>
      <c r="C252" s="29"/>
      <c r="D252" s="29"/>
      <c r="E252" s="29"/>
      <c r="F252" s="29"/>
      <c r="G252" s="29"/>
      <c r="H252" s="29"/>
      <c r="I252" s="29"/>
    </row>
    <row r="253" spans="1:9" x14ac:dyDescent="0.2">
      <c r="A253" s="29"/>
      <c r="B253" s="29"/>
      <c r="C253" s="29"/>
      <c r="D253" s="29"/>
      <c r="E253" s="29"/>
      <c r="F253" s="29"/>
      <c r="G253" s="29"/>
      <c r="H253" s="29"/>
      <c r="I253" s="29"/>
    </row>
    <row r="254" spans="1:9" x14ac:dyDescent="0.2">
      <c r="A254" s="29"/>
      <c r="B254" s="29"/>
      <c r="C254" s="29"/>
      <c r="D254" s="29"/>
      <c r="E254" s="29"/>
      <c r="F254" s="29"/>
      <c r="G254" s="29"/>
      <c r="H254" s="29"/>
      <c r="I254" s="29"/>
    </row>
    <row r="255" spans="1:9" x14ac:dyDescent="0.2">
      <c r="A255" s="29"/>
      <c r="B255" s="29"/>
      <c r="C255" s="29"/>
      <c r="D255" s="29"/>
      <c r="E255" s="29"/>
      <c r="F255" s="29"/>
      <c r="G255" s="29"/>
      <c r="H255" s="29"/>
      <c r="I255" s="29"/>
    </row>
    <row r="256" spans="1:9" x14ac:dyDescent="0.2">
      <c r="A256" s="29"/>
      <c r="B256" s="29"/>
      <c r="C256" s="29"/>
      <c r="D256" s="29"/>
      <c r="E256" s="29"/>
      <c r="F256" s="29"/>
      <c r="G256" s="29"/>
      <c r="H256" s="29"/>
      <c r="I256" s="29"/>
    </row>
    <row r="257" spans="1:9" x14ac:dyDescent="0.2">
      <c r="A257" s="29"/>
      <c r="B257" s="29"/>
      <c r="C257" s="29"/>
      <c r="D257" s="29"/>
      <c r="E257" s="29"/>
      <c r="F257" s="29"/>
      <c r="G257" s="29"/>
      <c r="H257" s="29"/>
      <c r="I257" s="29"/>
    </row>
    <row r="258" spans="1:9" x14ac:dyDescent="0.2">
      <c r="A258" s="29"/>
      <c r="B258" s="29"/>
      <c r="C258" s="29"/>
      <c r="D258" s="29"/>
      <c r="E258" s="29"/>
      <c r="F258" s="29"/>
      <c r="G258" s="29"/>
      <c r="H258" s="29"/>
      <c r="I258" s="29"/>
    </row>
    <row r="259" spans="1:9" x14ac:dyDescent="0.2">
      <c r="A259" s="29"/>
      <c r="B259" s="29"/>
      <c r="C259" s="29"/>
      <c r="D259" s="29"/>
      <c r="E259" s="29"/>
      <c r="F259" s="29"/>
      <c r="G259" s="29"/>
      <c r="H259" s="29"/>
      <c r="I259" s="29"/>
    </row>
    <row r="260" spans="1:9" x14ac:dyDescent="0.2">
      <c r="A260" s="29"/>
      <c r="B260" s="29"/>
      <c r="C260" s="29"/>
      <c r="D260" s="29"/>
      <c r="E260" s="29"/>
      <c r="F260" s="29"/>
      <c r="G260" s="29"/>
      <c r="H260" s="29"/>
      <c r="I260" s="29"/>
    </row>
    <row r="261" spans="1:9" x14ac:dyDescent="0.2">
      <c r="A261" s="29"/>
      <c r="B261" s="29"/>
      <c r="C261" s="29"/>
      <c r="D261" s="29"/>
      <c r="E261" s="29"/>
      <c r="F261" s="29"/>
      <c r="G261" s="29"/>
      <c r="H261" s="29"/>
      <c r="I261" s="29"/>
    </row>
    <row r="262" spans="1:9" x14ac:dyDescent="0.2">
      <c r="A262" s="29"/>
      <c r="B262" s="29"/>
      <c r="C262" s="29"/>
      <c r="D262" s="29"/>
      <c r="E262" s="29"/>
      <c r="F262" s="29"/>
      <c r="G262" s="29"/>
      <c r="H262" s="29"/>
      <c r="I262" s="29"/>
    </row>
    <row r="263" spans="1:9" x14ac:dyDescent="0.2">
      <c r="A263" s="29"/>
      <c r="B263" s="29"/>
      <c r="C263" s="29"/>
      <c r="D263" s="29"/>
      <c r="E263" s="29"/>
      <c r="F263" s="29"/>
      <c r="G263" s="29"/>
      <c r="H263" s="29"/>
      <c r="I263" s="29"/>
    </row>
    <row r="264" spans="1:9" x14ac:dyDescent="0.2">
      <c r="A264" s="29"/>
      <c r="B264" s="29"/>
      <c r="C264" s="29"/>
      <c r="D264" s="29"/>
      <c r="E264" s="29"/>
      <c r="F264" s="29"/>
      <c r="G264" s="29"/>
      <c r="H264" s="29"/>
      <c r="I264" s="29"/>
    </row>
    <row r="265" spans="1:9" x14ac:dyDescent="0.2">
      <c r="A265" s="29"/>
      <c r="B265" s="29"/>
      <c r="C265" s="29"/>
      <c r="D265" s="29"/>
      <c r="E265" s="29"/>
      <c r="F265" s="29"/>
      <c r="G265" s="29"/>
      <c r="H265" s="29"/>
      <c r="I265" s="29"/>
    </row>
    <row r="266" spans="1:9" x14ac:dyDescent="0.2">
      <c r="A266" s="29"/>
      <c r="B266" s="29"/>
      <c r="C266" s="29"/>
      <c r="D266" s="29"/>
      <c r="E266" s="29"/>
      <c r="F266" s="29"/>
      <c r="G266" s="29"/>
      <c r="H266" s="29"/>
      <c r="I266" s="29"/>
    </row>
    <row r="267" spans="1:9" x14ac:dyDescent="0.2">
      <c r="A267" s="29"/>
      <c r="B267" s="29"/>
      <c r="C267" s="29"/>
      <c r="D267" s="29"/>
      <c r="E267" s="29"/>
      <c r="F267" s="29"/>
      <c r="G267" s="29"/>
      <c r="H267" s="29"/>
      <c r="I267" s="29"/>
    </row>
    <row r="268" spans="1:9" x14ac:dyDescent="0.2">
      <c r="A268" s="29"/>
      <c r="B268" s="29"/>
      <c r="C268" s="29"/>
      <c r="D268" s="29"/>
      <c r="E268" s="29"/>
      <c r="F268" s="29"/>
      <c r="G268" s="29"/>
      <c r="H268" s="29"/>
      <c r="I268" s="29"/>
    </row>
    <row r="269" spans="1:9" x14ac:dyDescent="0.2">
      <c r="A269" s="29"/>
      <c r="B269" s="29"/>
      <c r="C269" s="29"/>
      <c r="D269" s="29"/>
      <c r="E269" s="29"/>
      <c r="F269" s="29"/>
      <c r="G269" s="29"/>
      <c r="H269" s="29"/>
      <c r="I269" s="29"/>
    </row>
    <row r="270" spans="1:9" x14ac:dyDescent="0.2">
      <c r="A270" s="29"/>
      <c r="B270" s="29"/>
      <c r="C270" s="29"/>
      <c r="D270" s="29"/>
      <c r="E270" s="29"/>
      <c r="F270" s="29"/>
      <c r="G270" s="29"/>
      <c r="H270" s="29"/>
      <c r="I270" s="29"/>
    </row>
    <row r="271" spans="1:9" x14ac:dyDescent="0.2">
      <c r="A271" s="29"/>
      <c r="B271" s="29"/>
      <c r="C271" s="29"/>
      <c r="D271" s="29"/>
      <c r="E271" s="29"/>
      <c r="F271" s="29"/>
      <c r="G271" s="29"/>
      <c r="H271" s="29"/>
      <c r="I271" s="29"/>
    </row>
    <row r="272" spans="1:9" x14ac:dyDescent="0.2">
      <c r="A272" s="29"/>
      <c r="B272" s="29"/>
      <c r="C272" s="29"/>
      <c r="D272" s="29"/>
      <c r="E272" s="29"/>
      <c r="F272" s="29"/>
      <c r="G272" s="29"/>
      <c r="H272" s="29"/>
      <c r="I272" s="29"/>
    </row>
    <row r="273" spans="1:9" x14ac:dyDescent="0.2">
      <c r="A273" s="29"/>
      <c r="B273" s="29"/>
      <c r="C273" s="29"/>
      <c r="D273" s="29"/>
      <c r="E273" s="29"/>
      <c r="F273" s="29"/>
      <c r="G273" s="29"/>
      <c r="H273" s="29"/>
      <c r="I273" s="29"/>
    </row>
    <row r="274" spans="1:9" x14ac:dyDescent="0.2">
      <c r="A274" s="29"/>
      <c r="B274" s="29"/>
      <c r="C274" s="29"/>
      <c r="D274" s="29"/>
      <c r="E274" s="29"/>
      <c r="F274" s="29"/>
      <c r="G274" s="29"/>
      <c r="H274" s="29"/>
      <c r="I274" s="29"/>
    </row>
    <row r="275" spans="1:9" x14ac:dyDescent="0.2">
      <c r="A275" s="29"/>
      <c r="B275" s="29"/>
      <c r="C275" s="29"/>
      <c r="D275" s="29"/>
      <c r="E275" s="29"/>
      <c r="F275" s="29"/>
      <c r="G275" s="29"/>
      <c r="H275" s="29"/>
      <c r="I275" s="29"/>
    </row>
    <row r="276" spans="1:9" x14ac:dyDescent="0.2">
      <c r="A276" s="29"/>
      <c r="B276" s="29"/>
      <c r="C276" s="29"/>
      <c r="D276" s="29"/>
      <c r="E276" s="29"/>
      <c r="F276" s="29"/>
      <c r="G276" s="29"/>
      <c r="H276" s="29"/>
      <c r="I276" s="29"/>
    </row>
    <row r="277" spans="1:9" x14ac:dyDescent="0.2">
      <c r="A277" s="29"/>
      <c r="B277" s="29"/>
      <c r="C277" s="29"/>
      <c r="D277" s="29"/>
      <c r="E277" s="29"/>
      <c r="F277" s="29"/>
      <c r="G277" s="29"/>
      <c r="H277" s="29"/>
      <c r="I277" s="29"/>
    </row>
    <row r="278" spans="1:9" x14ac:dyDescent="0.2">
      <c r="A278" s="29"/>
      <c r="B278" s="29"/>
      <c r="C278" s="29"/>
      <c r="D278" s="29"/>
      <c r="E278" s="29"/>
      <c r="F278" s="29"/>
      <c r="G278" s="29"/>
      <c r="H278" s="29"/>
      <c r="I278" s="29"/>
    </row>
    <row r="279" spans="1:9" x14ac:dyDescent="0.2">
      <c r="A279" s="29"/>
      <c r="B279" s="29"/>
      <c r="C279" s="29"/>
      <c r="D279" s="29"/>
      <c r="E279" s="29"/>
      <c r="F279" s="29"/>
      <c r="G279" s="29"/>
      <c r="H279" s="29"/>
      <c r="I279" s="29"/>
    </row>
    <row r="280" spans="1:9" x14ac:dyDescent="0.2">
      <c r="A280" s="29"/>
      <c r="B280" s="29"/>
      <c r="C280" s="29"/>
      <c r="D280" s="29"/>
      <c r="E280" s="29"/>
      <c r="F280" s="29"/>
      <c r="G280" s="29"/>
      <c r="H280" s="29"/>
      <c r="I280" s="29"/>
    </row>
    <row r="281" spans="1:9" x14ac:dyDescent="0.2">
      <c r="A281" s="29"/>
      <c r="B281" s="29"/>
      <c r="C281" s="29"/>
      <c r="D281" s="29"/>
      <c r="E281" s="29"/>
      <c r="F281" s="29"/>
      <c r="G281" s="29"/>
      <c r="H281" s="29"/>
      <c r="I281" s="29"/>
    </row>
    <row r="282" spans="1:9" x14ac:dyDescent="0.2">
      <c r="A282" s="29"/>
      <c r="B282" s="29"/>
      <c r="C282" s="29"/>
      <c r="D282" s="29"/>
      <c r="E282" s="29"/>
      <c r="F282" s="29"/>
      <c r="G282" s="29"/>
      <c r="H282" s="29"/>
      <c r="I282" s="29"/>
    </row>
    <row r="283" spans="1:9" x14ac:dyDescent="0.2">
      <c r="A283" s="29"/>
      <c r="B283" s="29"/>
      <c r="C283" s="29"/>
      <c r="D283" s="29"/>
      <c r="E283" s="29"/>
      <c r="F283" s="29"/>
      <c r="G283" s="29"/>
      <c r="H283" s="29"/>
      <c r="I283" s="29"/>
    </row>
    <row r="284" spans="1:9" x14ac:dyDescent="0.2">
      <c r="A284" s="29"/>
      <c r="B284" s="29"/>
      <c r="C284" s="29"/>
      <c r="D284" s="29"/>
      <c r="E284" s="29"/>
      <c r="F284" s="29"/>
      <c r="G284" s="29"/>
      <c r="H284" s="29"/>
      <c r="I284" s="29"/>
    </row>
    <row r="285" spans="1:9" x14ac:dyDescent="0.2">
      <c r="A285" s="29"/>
      <c r="B285" s="29"/>
      <c r="C285" s="29"/>
      <c r="D285" s="29"/>
      <c r="E285" s="29"/>
      <c r="F285" s="29"/>
      <c r="G285" s="29"/>
      <c r="H285" s="29"/>
      <c r="I285" s="29"/>
    </row>
    <row r="286" spans="1:9" x14ac:dyDescent="0.2">
      <c r="A286" s="29"/>
      <c r="B286" s="29"/>
      <c r="C286" s="29"/>
      <c r="D286" s="29"/>
      <c r="E286" s="29"/>
      <c r="F286" s="29"/>
      <c r="G286" s="29"/>
      <c r="H286" s="29"/>
      <c r="I286" s="29"/>
    </row>
    <row r="287" spans="1:9" x14ac:dyDescent="0.2">
      <c r="A287" s="29"/>
      <c r="B287" s="29"/>
      <c r="C287" s="29"/>
      <c r="D287" s="29"/>
      <c r="E287" s="29"/>
      <c r="F287" s="29"/>
      <c r="G287" s="29"/>
      <c r="H287" s="29"/>
      <c r="I287" s="29"/>
    </row>
    <row r="288" spans="1:9" x14ac:dyDescent="0.2">
      <c r="A288" s="29"/>
      <c r="B288" s="29"/>
      <c r="C288" s="29"/>
      <c r="D288" s="29"/>
      <c r="E288" s="29"/>
      <c r="F288" s="29"/>
      <c r="G288" s="29"/>
      <c r="H288" s="29"/>
      <c r="I288" s="29"/>
    </row>
    <row r="289" spans="1:9" x14ac:dyDescent="0.2">
      <c r="A289" s="29"/>
      <c r="B289" s="29"/>
      <c r="C289" s="29"/>
      <c r="D289" s="29"/>
      <c r="E289" s="29"/>
      <c r="F289" s="29"/>
      <c r="G289" s="29"/>
      <c r="H289" s="29"/>
      <c r="I289" s="29"/>
    </row>
    <row r="290" spans="1:9" x14ac:dyDescent="0.2">
      <c r="A290" s="29"/>
      <c r="B290" s="29"/>
      <c r="C290" s="29"/>
      <c r="D290" s="29"/>
      <c r="E290" s="29"/>
      <c r="F290" s="29"/>
      <c r="G290" s="29"/>
      <c r="H290" s="29"/>
      <c r="I290" s="29"/>
    </row>
    <row r="291" spans="1:9" x14ac:dyDescent="0.2">
      <c r="A291" s="29"/>
      <c r="B291" s="29"/>
      <c r="C291" s="29"/>
      <c r="D291" s="29"/>
      <c r="E291" s="29"/>
      <c r="F291" s="29"/>
      <c r="G291" s="29"/>
      <c r="H291" s="29"/>
      <c r="I291" s="29"/>
    </row>
    <row r="292" spans="1:9" x14ac:dyDescent="0.2">
      <c r="A292" s="29"/>
      <c r="B292" s="29"/>
      <c r="C292" s="29"/>
      <c r="D292" s="29"/>
      <c r="E292" s="29"/>
      <c r="F292" s="29"/>
      <c r="G292" s="29"/>
      <c r="H292" s="29"/>
      <c r="I292" s="29"/>
    </row>
    <row r="293" spans="1:9" x14ac:dyDescent="0.2">
      <c r="A293" s="29"/>
      <c r="B293" s="29"/>
      <c r="C293" s="29"/>
      <c r="D293" s="29"/>
      <c r="E293" s="29"/>
      <c r="F293" s="29"/>
      <c r="G293" s="29"/>
      <c r="H293" s="29"/>
      <c r="I293" s="29"/>
    </row>
    <row r="294" spans="1:9" x14ac:dyDescent="0.2">
      <c r="A294" s="29"/>
      <c r="B294" s="29"/>
      <c r="C294" s="29"/>
      <c r="D294" s="29"/>
      <c r="E294" s="29"/>
      <c r="F294" s="29"/>
      <c r="G294" s="29"/>
      <c r="H294" s="29"/>
      <c r="I294" s="29"/>
    </row>
    <row r="295" spans="1:9" x14ac:dyDescent="0.2">
      <c r="A295" s="29"/>
      <c r="B295" s="29"/>
      <c r="C295" s="29"/>
      <c r="D295" s="29"/>
      <c r="E295" s="29"/>
      <c r="F295" s="29"/>
      <c r="G295" s="29"/>
      <c r="H295" s="29"/>
      <c r="I295" s="29"/>
    </row>
    <row r="296" spans="1:9" x14ac:dyDescent="0.2">
      <c r="A296" s="29"/>
      <c r="B296" s="29"/>
      <c r="C296" s="29"/>
      <c r="D296" s="29"/>
      <c r="E296" s="29"/>
      <c r="F296" s="29"/>
      <c r="G296" s="29"/>
      <c r="H296" s="29"/>
      <c r="I296" s="29"/>
    </row>
    <row r="297" spans="1:9" x14ac:dyDescent="0.2">
      <c r="A297" s="29"/>
      <c r="B297" s="29"/>
      <c r="C297" s="29"/>
      <c r="D297" s="29"/>
      <c r="E297" s="29"/>
      <c r="F297" s="29"/>
      <c r="G297" s="29"/>
      <c r="H297" s="29"/>
      <c r="I297" s="29"/>
    </row>
    <row r="298" spans="1:9" x14ac:dyDescent="0.2">
      <c r="A298" s="29"/>
      <c r="B298" s="29"/>
      <c r="C298" s="29"/>
      <c r="D298" s="29"/>
      <c r="E298" s="29"/>
      <c r="F298" s="29"/>
      <c r="G298" s="29"/>
      <c r="H298" s="29"/>
      <c r="I298" s="29"/>
    </row>
    <row r="299" spans="1:9" x14ac:dyDescent="0.2">
      <c r="A299" s="29"/>
      <c r="B299" s="29"/>
      <c r="C299" s="29"/>
      <c r="D299" s="29"/>
      <c r="E299" s="29"/>
      <c r="F299" s="29"/>
      <c r="G299" s="29"/>
      <c r="H299" s="29"/>
      <c r="I299" s="29"/>
    </row>
    <row r="300" spans="1:9" x14ac:dyDescent="0.2">
      <c r="A300" s="29"/>
      <c r="B300" s="29"/>
      <c r="C300" s="29"/>
      <c r="D300" s="29"/>
      <c r="E300" s="29"/>
      <c r="F300" s="29"/>
      <c r="G300" s="29"/>
      <c r="H300" s="29"/>
      <c r="I300" s="29"/>
    </row>
    <row r="301" spans="1:9" x14ac:dyDescent="0.2">
      <c r="A301" s="29"/>
      <c r="B301" s="29"/>
      <c r="C301" s="29"/>
      <c r="D301" s="29"/>
      <c r="E301" s="29"/>
      <c r="F301" s="29"/>
      <c r="G301" s="29"/>
      <c r="H301" s="29"/>
      <c r="I301" s="29"/>
    </row>
    <row r="302" spans="1:9" x14ac:dyDescent="0.2">
      <c r="A302" s="29"/>
      <c r="B302" s="29"/>
      <c r="C302" s="29"/>
      <c r="D302" s="29"/>
      <c r="E302" s="29"/>
      <c r="F302" s="29"/>
      <c r="G302" s="29"/>
      <c r="H302" s="29"/>
      <c r="I302" s="29"/>
    </row>
    <row r="303" spans="1:9" x14ac:dyDescent="0.2">
      <c r="A303" s="29"/>
      <c r="B303" s="29"/>
      <c r="C303" s="29"/>
      <c r="D303" s="29"/>
      <c r="E303" s="29"/>
      <c r="F303" s="29"/>
      <c r="G303" s="29"/>
      <c r="H303" s="29"/>
      <c r="I303" s="29"/>
    </row>
    <row r="304" spans="1:9" x14ac:dyDescent="0.2">
      <c r="A304" s="29"/>
      <c r="B304" s="29"/>
      <c r="C304" s="29"/>
      <c r="D304" s="29"/>
      <c r="E304" s="29"/>
      <c r="F304" s="29"/>
      <c r="G304" s="29"/>
      <c r="H304" s="29"/>
      <c r="I304" s="29"/>
    </row>
    <row r="305" spans="1:9" x14ac:dyDescent="0.2">
      <c r="A305" s="29"/>
      <c r="B305" s="29"/>
      <c r="C305" s="29"/>
      <c r="D305" s="29"/>
      <c r="E305" s="29"/>
      <c r="F305" s="29"/>
      <c r="G305" s="29"/>
      <c r="H305" s="29"/>
      <c r="I305" s="29"/>
    </row>
    <row r="306" spans="1:9" x14ac:dyDescent="0.2">
      <c r="A306" s="29"/>
      <c r="B306" s="29"/>
      <c r="C306" s="29"/>
      <c r="D306" s="29"/>
      <c r="E306" s="29"/>
      <c r="F306" s="29"/>
      <c r="G306" s="29"/>
      <c r="H306" s="29"/>
      <c r="I306" s="29"/>
    </row>
    <row r="307" spans="1:9" x14ac:dyDescent="0.2">
      <c r="A307" s="29"/>
      <c r="B307" s="29"/>
      <c r="C307" s="29"/>
      <c r="D307" s="29"/>
      <c r="E307" s="29"/>
      <c r="F307" s="29"/>
      <c r="G307" s="29"/>
      <c r="H307" s="29"/>
      <c r="I307" s="29"/>
    </row>
    <row r="308" spans="1:9" x14ac:dyDescent="0.2">
      <c r="A308" s="29"/>
      <c r="B308" s="29"/>
      <c r="C308" s="29"/>
      <c r="D308" s="29"/>
      <c r="E308" s="29"/>
      <c r="F308" s="29"/>
      <c r="G308" s="29"/>
      <c r="H308" s="29"/>
      <c r="I308" s="29"/>
    </row>
    <row r="309" spans="1:9" x14ac:dyDescent="0.2">
      <c r="A309" s="29"/>
      <c r="B309" s="29"/>
      <c r="C309" s="29"/>
      <c r="D309" s="29"/>
      <c r="E309" s="29"/>
      <c r="F309" s="29"/>
      <c r="G309" s="29"/>
      <c r="H309" s="29"/>
      <c r="I309" s="29"/>
    </row>
    <row r="310" spans="1:9" x14ac:dyDescent="0.2">
      <c r="A310" s="29"/>
      <c r="B310" s="29"/>
      <c r="C310" s="29"/>
      <c r="D310" s="29"/>
      <c r="E310" s="29"/>
      <c r="F310" s="29"/>
      <c r="G310" s="29"/>
      <c r="H310" s="29"/>
      <c r="I310" s="29"/>
    </row>
    <row r="311" spans="1:9" x14ac:dyDescent="0.2">
      <c r="A311" s="29"/>
      <c r="B311" s="29"/>
      <c r="C311" s="29"/>
      <c r="D311" s="29"/>
      <c r="E311" s="29"/>
      <c r="F311" s="29"/>
      <c r="G311" s="29"/>
      <c r="H311" s="29"/>
      <c r="I311" s="29"/>
    </row>
    <row r="312" spans="1:9" x14ac:dyDescent="0.2">
      <c r="A312" s="29"/>
      <c r="B312" s="29"/>
      <c r="C312" s="29"/>
      <c r="D312" s="29"/>
      <c r="E312" s="29"/>
      <c r="F312" s="29"/>
      <c r="G312" s="29"/>
      <c r="H312" s="29"/>
      <c r="I312" s="29"/>
    </row>
    <row r="313" spans="1:9" x14ac:dyDescent="0.2">
      <c r="A313" s="29"/>
      <c r="B313" s="29"/>
      <c r="C313" s="29"/>
      <c r="D313" s="29"/>
      <c r="E313" s="29"/>
      <c r="F313" s="29"/>
      <c r="G313" s="29"/>
      <c r="H313" s="29"/>
      <c r="I313" s="29"/>
    </row>
    <row r="314" spans="1:9" x14ac:dyDescent="0.2">
      <c r="A314" s="29"/>
      <c r="B314" s="29"/>
      <c r="C314" s="29"/>
      <c r="D314" s="29"/>
      <c r="E314" s="29"/>
      <c r="F314" s="29"/>
      <c r="G314" s="29"/>
      <c r="H314" s="29"/>
      <c r="I314" s="29"/>
    </row>
    <row r="315" spans="1:9" x14ac:dyDescent="0.2">
      <c r="A315" s="29"/>
      <c r="B315" s="29"/>
      <c r="C315" s="29"/>
      <c r="D315" s="29"/>
      <c r="E315" s="29"/>
      <c r="F315" s="29"/>
      <c r="G315" s="29"/>
      <c r="H315" s="29"/>
      <c r="I315" s="29"/>
    </row>
    <row r="316" spans="1:9" x14ac:dyDescent="0.2">
      <c r="A316" s="29"/>
      <c r="B316" s="29"/>
      <c r="C316" s="29"/>
      <c r="D316" s="29"/>
      <c r="E316" s="29"/>
      <c r="F316" s="29"/>
      <c r="G316" s="29"/>
      <c r="H316" s="29"/>
      <c r="I316" s="29"/>
    </row>
    <row r="317" spans="1:9" x14ac:dyDescent="0.2">
      <c r="A317" s="29"/>
      <c r="B317" s="29"/>
      <c r="C317" s="29"/>
      <c r="D317" s="29"/>
      <c r="E317" s="29"/>
      <c r="F317" s="29"/>
      <c r="G317" s="29"/>
      <c r="H317" s="29"/>
      <c r="I317" s="29"/>
    </row>
    <row r="318" spans="1:9" x14ac:dyDescent="0.2">
      <c r="A318" s="29"/>
      <c r="B318" s="29"/>
      <c r="C318" s="29"/>
      <c r="D318" s="29"/>
      <c r="E318" s="29"/>
      <c r="F318" s="29"/>
      <c r="G318" s="29"/>
      <c r="H318" s="29"/>
      <c r="I318" s="29"/>
    </row>
    <row r="319" spans="1:9" x14ac:dyDescent="0.2">
      <c r="A319" s="29"/>
      <c r="B319" s="29"/>
      <c r="C319" s="29"/>
      <c r="D319" s="29"/>
      <c r="E319" s="29"/>
      <c r="F319" s="29"/>
      <c r="G319" s="29"/>
      <c r="H319" s="29"/>
      <c r="I319" s="29"/>
    </row>
    <row r="320" spans="1:9" x14ac:dyDescent="0.2">
      <c r="A320" s="29"/>
      <c r="B320" s="29"/>
      <c r="C320" s="29"/>
      <c r="D320" s="29"/>
      <c r="E320" s="29"/>
      <c r="F320" s="29"/>
      <c r="G320" s="29"/>
      <c r="H320" s="29"/>
      <c r="I320" s="29"/>
    </row>
    <row r="321" spans="1:9" x14ac:dyDescent="0.2">
      <c r="A321" s="29"/>
      <c r="B321" s="29"/>
      <c r="C321" s="29"/>
      <c r="D321" s="29"/>
      <c r="E321" s="29"/>
      <c r="F321" s="29"/>
      <c r="G321" s="29"/>
      <c r="H321" s="29"/>
      <c r="I321" s="29"/>
    </row>
    <row r="322" spans="1:9" x14ac:dyDescent="0.2">
      <c r="A322" s="29"/>
      <c r="B322" s="29"/>
      <c r="C322" s="29"/>
      <c r="D322" s="29"/>
      <c r="E322" s="29"/>
      <c r="F322" s="29"/>
      <c r="G322" s="29"/>
      <c r="H322" s="29"/>
      <c r="I322" s="29"/>
    </row>
    <row r="323" spans="1:9" x14ac:dyDescent="0.2">
      <c r="A323" s="29"/>
      <c r="B323" s="29"/>
      <c r="C323" s="29"/>
      <c r="D323" s="29"/>
      <c r="E323" s="29"/>
      <c r="F323" s="29"/>
      <c r="G323" s="29"/>
      <c r="H323" s="29"/>
      <c r="I323" s="29"/>
    </row>
    <row r="324" spans="1:9" x14ac:dyDescent="0.2">
      <c r="A324" s="29"/>
      <c r="B324" s="29"/>
      <c r="C324" s="29"/>
      <c r="D324" s="29"/>
      <c r="E324" s="29"/>
      <c r="F324" s="29"/>
      <c r="G324" s="29"/>
      <c r="H324" s="29"/>
      <c r="I324" s="29"/>
    </row>
    <row r="325" spans="1:9" x14ac:dyDescent="0.2">
      <c r="A325" s="29"/>
      <c r="B325" s="29"/>
      <c r="C325" s="29"/>
      <c r="D325" s="29"/>
      <c r="E325" s="29"/>
      <c r="F325" s="29"/>
      <c r="G325" s="29"/>
      <c r="H325" s="29"/>
      <c r="I325" s="29"/>
    </row>
    <row r="326" spans="1:9" x14ac:dyDescent="0.2">
      <c r="A326" s="29"/>
      <c r="B326" s="29"/>
      <c r="C326" s="29"/>
      <c r="D326" s="29"/>
      <c r="E326" s="29"/>
      <c r="F326" s="29"/>
      <c r="G326" s="29"/>
      <c r="H326" s="29"/>
      <c r="I326" s="29"/>
    </row>
    <row r="327" spans="1:9" x14ac:dyDescent="0.2">
      <c r="A327" s="29"/>
      <c r="B327" s="29"/>
      <c r="C327" s="29"/>
      <c r="D327" s="29"/>
      <c r="E327" s="29"/>
      <c r="F327" s="29"/>
      <c r="G327" s="29"/>
      <c r="H327" s="29"/>
      <c r="I327" s="29"/>
    </row>
    <row r="328" spans="1:9" x14ac:dyDescent="0.2">
      <c r="A328" s="29"/>
      <c r="B328" s="29"/>
      <c r="C328" s="29"/>
      <c r="D328" s="29"/>
      <c r="E328" s="29"/>
      <c r="F328" s="29"/>
      <c r="G328" s="29"/>
      <c r="H328" s="29"/>
      <c r="I328" s="29"/>
    </row>
    <row r="329" spans="1:9" x14ac:dyDescent="0.2">
      <c r="A329" s="29"/>
      <c r="B329" s="29"/>
      <c r="C329" s="29"/>
      <c r="D329" s="29"/>
      <c r="E329" s="29"/>
      <c r="F329" s="29"/>
      <c r="G329" s="29"/>
      <c r="H329" s="29"/>
      <c r="I329" s="29"/>
    </row>
    <row r="330" spans="1:9" x14ac:dyDescent="0.2">
      <c r="A330" s="29"/>
      <c r="B330" s="29"/>
      <c r="C330" s="29"/>
      <c r="D330" s="29"/>
      <c r="E330" s="29"/>
      <c r="F330" s="29"/>
      <c r="G330" s="29"/>
      <c r="H330" s="29"/>
      <c r="I330" s="29"/>
    </row>
    <row r="331" spans="1:9" x14ac:dyDescent="0.2">
      <c r="A331" s="29"/>
      <c r="B331" s="29"/>
      <c r="C331" s="29"/>
      <c r="D331" s="29"/>
      <c r="E331" s="29"/>
      <c r="F331" s="29"/>
      <c r="G331" s="29"/>
      <c r="H331" s="29"/>
      <c r="I331" s="29"/>
    </row>
    <row r="332" spans="1:9" x14ac:dyDescent="0.2">
      <c r="A332" s="29"/>
      <c r="B332" s="29"/>
      <c r="C332" s="29"/>
      <c r="D332" s="29"/>
      <c r="E332" s="29"/>
      <c r="F332" s="29"/>
      <c r="G332" s="29"/>
      <c r="H332" s="29"/>
      <c r="I332" s="29"/>
    </row>
    <row r="333" spans="1:9" x14ac:dyDescent="0.2">
      <c r="A333" s="29"/>
      <c r="B333" s="29"/>
      <c r="C333" s="29"/>
      <c r="D333" s="29"/>
      <c r="E333" s="29"/>
      <c r="F333" s="29"/>
      <c r="G333" s="29"/>
      <c r="H333" s="29"/>
      <c r="I333" s="29"/>
    </row>
    <row r="334" spans="1:9" x14ac:dyDescent="0.2">
      <c r="A334" s="29"/>
      <c r="B334" s="29"/>
      <c r="C334" s="29"/>
      <c r="D334" s="29"/>
      <c r="E334" s="29"/>
      <c r="F334" s="29"/>
      <c r="G334" s="29"/>
      <c r="H334" s="29"/>
      <c r="I334" s="29"/>
    </row>
    <row r="335" spans="1:9" x14ac:dyDescent="0.2">
      <c r="A335" s="29"/>
      <c r="B335" s="29"/>
      <c r="C335" s="29"/>
      <c r="D335" s="29"/>
      <c r="E335" s="29"/>
      <c r="F335" s="29"/>
      <c r="G335" s="29"/>
      <c r="H335" s="29"/>
      <c r="I335" s="29"/>
    </row>
    <row r="336" spans="1:9" x14ac:dyDescent="0.2">
      <c r="A336" s="29"/>
      <c r="B336" s="29"/>
      <c r="C336" s="29"/>
      <c r="D336" s="29"/>
      <c r="E336" s="29"/>
      <c r="F336" s="29"/>
      <c r="G336" s="29"/>
      <c r="H336" s="29"/>
      <c r="I336" s="29"/>
    </row>
    <row r="337" spans="1:9" x14ac:dyDescent="0.2">
      <c r="A337" s="29"/>
      <c r="B337" s="29"/>
      <c r="C337" s="29"/>
      <c r="D337" s="29"/>
      <c r="E337" s="29"/>
      <c r="F337" s="29"/>
      <c r="G337" s="29"/>
      <c r="H337" s="29"/>
      <c r="I337" s="29"/>
    </row>
    <row r="338" spans="1:9" x14ac:dyDescent="0.2">
      <c r="A338" s="29"/>
      <c r="B338" s="29"/>
      <c r="C338" s="29"/>
      <c r="D338" s="29"/>
      <c r="E338" s="29"/>
      <c r="F338" s="29"/>
      <c r="G338" s="29"/>
      <c r="H338" s="29"/>
      <c r="I338" s="29"/>
    </row>
    <row r="339" spans="1:9" x14ac:dyDescent="0.2">
      <c r="A339" s="29"/>
      <c r="B339" s="29"/>
      <c r="C339" s="29"/>
      <c r="D339" s="29"/>
      <c r="E339" s="29"/>
      <c r="F339" s="29"/>
      <c r="G339" s="29"/>
      <c r="H339" s="29"/>
      <c r="I339" s="29"/>
    </row>
    <row r="340" spans="1:9" x14ac:dyDescent="0.2">
      <c r="A340" s="29"/>
      <c r="B340" s="29"/>
      <c r="C340" s="29"/>
      <c r="D340" s="29"/>
      <c r="E340" s="29"/>
      <c r="F340" s="29"/>
      <c r="G340" s="29"/>
      <c r="H340" s="29"/>
      <c r="I340" s="29"/>
    </row>
    <row r="341" spans="1:9" x14ac:dyDescent="0.2">
      <c r="A341" s="29"/>
      <c r="B341" s="29"/>
      <c r="C341" s="29"/>
      <c r="D341" s="29"/>
      <c r="E341" s="29"/>
      <c r="F341" s="29"/>
      <c r="G341" s="29"/>
      <c r="H341" s="29"/>
      <c r="I341" s="29"/>
    </row>
    <row r="342" spans="1:9" x14ac:dyDescent="0.2">
      <c r="A342" s="29"/>
      <c r="B342" s="29"/>
      <c r="C342" s="29"/>
      <c r="D342" s="29"/>
      <c r="E342" s="29"/>
      <c r="F342" s="29"/>
      <c r="G342" s="29"/>
      <c r="H342" s="29"/>
      <c r="I342" s="29"/>
    </row>
    <row r="343" spans="1:9" x14ac:dyDescent="0.2">
      <c r="A343" s="29"/>
      <c r="B343" s="29"/>
      <c r="C343" s="29"/>
      <c r="D343" s="29"/>
      <c r="E343" s="29"/>
      <c r="F343" s="29"/>
      <c r="G343" s="29"/>
      <c r="H343" s="29"/>
      <c r="I343" s="29"/>
    </row>
    <row r="344" spans="1:9" x14ac:dyDescent="0.2">
      <c r="A344" s="29"/>
      <c r="B344" s="29"/>
      <c r="C344" s="29"/>
      <c r="D344" s="29"/>
      <c r="E344" s="29"/>
      <c r="F344" s="29"/>
      <c r="G344" s="29"/>
      <c r="H344" s="29"/>
      <c r="I344" s="29"/>
    </row>
    <row r="345" spans="1:9" x14ac:dyDescent="0.2">
      <c r="A345" s="29"/>
      <c r="B345" s="29"/>
      <c r="C345" s="29"/>
      <c r="D345" s="29"/>
      <c r="E345" s="29"/>
      <c r="F345" s="29"/>
      <c r="G345" s="29"/>
      <c r="H345" s="29"/>
      <c r="I345" s="29"/>
    </row>
    <row r="346" spans="1:9" x14ac:dyDescent="0.2">
      <c r="A346" s="29"/>
      <c r="B346" s="29"/>
      <c r="C346" s="29"/>
      <c r="D346" s="29"/>
      <c r="E346" s="29"/>
      <c r="F346" s="29"/>
      <c r="G346" s="29"/>
      <c r="H346" s="29"/>
      <c r="I346" s="29"/>
    </row>
    <row r="347" spans="1:9" x14ac:dyDescent="0.2">
      <c r="A347" s="29"/>
      <c r="B347" s="29"/>
      <c r="C347" s="29"/>
      <c r="D347" s="29"/>
      <c r="E347" s="29"/>
      <c r="F347" s="29"/>
      <c r="G347" s="29"/>
      <c r="H347" s="29"/>
      <c r="I347" s="29"/>
    </row>
    <row r="348" spans="1:9" x14ac:dyDescent="0.2">
      <c r="A348" s="29"/>
      <c r="B348" s="29"/>
      <c r="C348" s="29"/>
      <c r="D348" s="29"/>
      <c r="E348" s="29"/>
      <c r="F348" s="29"/>
      <c r="G348" s="29"/>
      <c r="H348" s="29"/>
      <c r="I348" s="29"/>
    </row>
    <row r="349" spans="1:9" x14ac:dyDescent="0.2">
      <c r="A349" s="29"/>
      <c r="B349" s="29"/>
      <c r="C349" s="29"/>
      <c r="D349" s="29"/>
      <c r="E349" s="29"/>
      <c r="F349" s="29"/>
      <c r="G349" s="29"/>
      <c r="H349" s="29"/>
      <c r="I349" s="29"/>
    </row>
    <row r="350" spans="1:9" x14ac:dyDescent="0.2">
      <c r="A350" s="29"/>
      <c r="B350" s="29"/>
      <c r="C350" s="29"/>
      <c r="D350" s="29"/>
      <c r="E350" s="29"/>
      <c r="F350" s="29"/>
      <c r="G350" s="29"/>
      <c r="H350" s="29"/>
      <c r="I350" s="29"/>
    </row>
    <row r="351" spans="1:9" x14ac:dyDescent="0.2">
      <c r="A351" s="29"/>
      <c r="B351" s="29"/>
      <c r="C351" s="29"/>
      <c r="D351" s="29"/>
      <c r="E351" s="29"/>
      <c r="F351" s="29"/>
      <c r="G351" s="29"/>
      <c r="H351" s="29"/>
      <c r="I351" s="29"/>
    </row>
    <row r="352" spans="1:9" x14ac:dyDescent="0.2">
      <c r="A352" s="29"/>
      <c r="B352" s="29"/>
      <c r="C352" s="29"/>
      <c r="D352" s="29"/>
      <c r="E352" s="29"/>
      <c r="F352" s="29"/>
      <c r="G352" s="29"/>
      <c r="H352" s="29"/>
      <c r="I352" s="29"/>
    </row>
    <row r="353" spans="1:9" x14ac:dyDescent="0.2">
      <c r="A353" s="29"/>
      <c r="B353" s="29"/>
      <c r="C353" s="29"/>
      <c r="D353" s="29"/>
      <c r="E353" s="29"/>
      <c r="F353" s="29"/>
      <c r="G353" s="29"/>
      <c r="H353" s="29"/>
      <c r="I353" s="29"/>
    </row>
    <row r="354" spans="1:9" x14ac:dyDescent="0.2">
      <c r="A354" s="29"/>
      <c r="B354" s="29"/>
    </row>
    <row r="355" spans="1:9" x14ac:dyDescent="0.2">
      <c r="A355" s="29"/>
      <c r="B355" s="29"/>
    </row>
    <row r="356" spans="1:9" x14ac:dyDescent="0.2">
      <c r="A356" s="29"/>
      <c r="B356" s="29"/>
    </row>
    <row r="357" spans="1:9" x14ac:dyDescent="0.2">
      <c r="A357" s="29"/>
      <c r="B357" s="29"/>
    </row>
    <row r="358" spans="1:9" x14ac:dyDescent="0.2">
      <c r="A358" s="29"/>
      <c r="B358" s="29"/>
    </row>
    <row r="359" spans="1:9" x14ac:dyDescent="0.2">
      <c r="A359" s="29"/>
      <c r="B359" s="29"/>
    </row>
    <row r="360" spans="1:9" x14ac:dyDescent="0.2">
      <c r="A360" s="29"/>
      <c r="B360" s="29"/>
    </row>
    <row r="361" spans="1:9" x14ac:dyDescent="0.2">
      <c r="A361" s="29"/>
      <c r="B361" s="29"/>
    </row>
    <row r="362" spans="1:9" x14ac:dyDescent="0.2">
      <c r="A362" s="29"/>
      <c r="B362" s="29"/>
    </row>
    <row r="363" spans="1:9" x14ac:dyDescent="0.2">
      <c r="A363" s="29"/>
      <c r="B363" s="29"/>
    </row>
    <row r="364" spans="1:9" x14ac:dyDescent="0.2">
      <c r="A364" s="29"/>
      <c r="B364" s="29"/>
    </row>
    <row r="365" spans="1:9" x14ac:dyDescent="0.2">
      <c r="A365" s="29"/>
      <c r="B365" s="29"/>
    </row>
    <row r="366" spans="1:9" x14ac:dyDescent="0.2">
      <c r="A366" s="29"/>
      <c r="B366" s="29"/>
    </row>
    <row r="367" spans="1:9" x14ac:dyDescent="0.2">
      <c r="A367" s="29"/>
      <c r="B367" s="29"/>
    </row>
    <row r="368" spans="1:9" x14ac:dyDescent="0.2">
      <c r="A368" s="29"/>
      <c r="B368" s="29"/>
    </row>
    <row r="369" spans="1:2" x14ac:dyDescent="0.2">
      <c r="A369" s="29"/>
      <c r="B369" s="29"/>
    </row>
  </sheetData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38</xdr:row>
                    <xdr:rowOff>47625</xdr:rowOff>
                  </from>
                  <to>
                    <xdr:col>1</xdr:col>
                    <xdr:colOff>352425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43"/>
  <sheetViews>
    <sheetView tabSelected="1" zoomScale="85" zoomScaleNormal="85" workbookViewId="0">
      <selection activeCell="B23" sqref="B23"/>
    </sheetView>
  </sheetViews>
  <sheetFormatPr baseColWidth="10" defaultRowHeight="14.25" x14ac:dyDescent="0.2"/>
  <cols>
    <col min="1" max="1" width="48.625" customWidth="1"/>
    <col min="3" max="3" width="7.75" hidden="1" customWidth="1"/>
    <col min="4" max="4" width="10" bestFit="1" customWidth="1"/>
    <col min="5" max="5" width="15" style="10" hidden="1" customWidth="1"/>
    <col min="6" max="6" width="4.625" style="10" hidden="1" customWidth="1"/>
    <col min="7" max="7" width="8.875" bestFit="1" customWidth="1"/>
    <col min="8" max="8" width="11" customWidth="1"/>
    <col min="9" max="10" width="11" hidden="1" customWidth="1"/>
  </cols>
  <sheetData>
    <row r="1" spans="1:10" ht="15" x14ac:dyDescent="0.25">
      <c r="A1" s="2" t="s">
        <v>324</v>
      </c>
    </row>
    <row r="2" spans="1:10" ht="15" x14ac:dyDescent="0.25">
      <c r="A2" s="2" t="s">
        <v>188</v>
      </c>
    </row>
    <row r="3" spans="1:10" ht="15" x14ac:dyDescent="0.25">
      <c r="A3" s="17" t="s">
        <v>189</v>
      </c>
    </row>
    <row r="4" spans="1:10" x14ac:dyDescent="0.2">
      <c r="A4" t="s">
        <v>327</v>
      </c>
    </row>
    <row r="5" spans="1:10" x14ac:dyDescent="0.2">
      <c r="A5" t="s">
        <v>328</v>
      </c>
    </row>
    <row r="7" spans="1:10" s="54" customFormat="1" ht="15" x14ac:dyDescent="0.25">
      <c r="A7" s="56" t="s">
        <v>343</v>
      </c>
      <c r="B7" s="56" t="s">
        <v>345</v>
      </c>
      <c r="E7" s="55"/>
      <c r="F7" s="55"/>
    </row>
    <row r="8" spans="1:10" s="54" customFormat="1" ht="15" x14ac:dyDescent="0.25">
      <c r="A8" s="56" t="s">
        <v>344</v>
      </c>
      <c r="D8" s="55"/>
      <c r="E8" s="55"/>
      <c r="F8" s="54" t="s">
        <v>280</v>
      </c>
    </row>
    <row r="10" spans="1:10" ht="15" x14ac:dyDescent="0.25">
      <c r="A10" s="3" t="s">
        <v>1</v>
      </c>
      <c r="B10" s="3" t="s">
        <v>3</v>
      </c>
      <c r="C10" s="3" t="s">
        <v>0</v>
      </c>
      <c r="D10" s="2" t="s">
        <v>177</v>
      </c>
      <c r="E10" s="10" t="s">
        <v>178</v>
      </c>
      <c r="F10" s="11"/>
      <c r="G10" s="2" t="s">
        <v>4</v>
      </c>
      <c r="H10" s="14"/>
      <c r="I10" s="10" t="s">
        <v>183</v>
      </c>
      <c r="J10" s="15" t="s">
        <v>184</v>
      </c>
    </row>
    <row r="11" spans="1:10" x14ac:dyDescent="0.2">
      <c r="A11" s="7" t="s">
        <v>329</v>
      </c>
      <c r="B11" s="53">
        <v>60</v>
      </c>
      <c r="D11" s="19">
        <f>VLOOKUP($A11,ArtenListe!$B$3:$G$124,4,FALSE)</f>
        <v>35</v>
      </c>
      <c r="E11" s="10">
        <f>IF(C11&gt;0,C11,IF(B11&gt;0,D11,"0"))</f>
        <v>35</v>
      </c>
      <c r="F11" s="12">
        <f>IF(ISERROR(B11/E11),"0",(B11/E11))</f>
        <v>1.7142857142857142</v>
      </c>
      <c r="G11" s="1">
        <f>IF(B11=0,,F11/$F$32*100)</f>
        <v>27.944212349473201</v>
      </c>
      <c r="H11" s="14"/>
      <c r="I11" s="10">
        <f>RANK(G11,G$11:G$30)</f>
        <v>2</v>
      </c>
      <c r="J11" s="16">
        <f>VLOOKUP($A11,ArtenListe!$B$3:$I$124,8,FALSE)</f>
        <v>3</v>
      </c>
    </row>
    <row r="12" spans="1:10" x14ac:dyDescent="0.2">
      <c r="A12" s="7" t="s">
        <v>67</v>
      </c>
      <c r="B12" s="53">
        <v>27</v>
      </c>
      <c r="D12" s="19">
        <f>VLOOKUP($A12,ArtenListe!$B$3:$G$124,4,FALSE)</f>
        <v>41.6</v>
      </c>
      <c r="E12" s="10">
        <f t="shared" ref="E12:E30" si="0">IF(C12&gt;0,C12,IF(B12&gt;0,D12,"0"))</f>
        <v>41.6</v>
      </c>
      <c r="F12" s="12">
        <f t="shared" ref="F12:F30" si="1">IF(ISERROR(B12/E12),"0",(B12/E12))</f>
        <v>0.64903846153846156</v>
      </c>
      <c r="G12" s="1">
        <f t="shared" ref="G12:G30" si="2">IF(B12=0,,F12/$F$32*100)</f>
        <v>10.579840012120265</v>
      </c>
      <c r="H12" s="14"/>
      <c r="I12" s="10">
        <f t="shared" ref="I12:I30" si="3">RANK(G12,G$11:G$30)</f>
        <v>4</v>
      </c>
      <c r="J12" s="16">
        <f>VLOOKUP($A12,ArtenListe!$B$3:$I$124,8,FALSE)</f>
        <v>2</v>
      </c>
    </row>
    <row r="13" spans="1:10" x14ac:dyDescent="0.2">
      <c r="A13" s="7" t="s">
        <v>239</v>
      </c>
      <c r="B13" s="53">
        <v>10</v>
      </c>
      <c r="D13" s="19">
        <f>VLOOKUP($A13,ArtenListe!$B$3:$G$124,4,FALSE)</f>
        <v>4.0999999999999996</v>
      </c>
      <c r="E13" s="10">
        <f t="shared" si="0"/>
        <v>4.0999999999999996</v>
      </c>
      <c r="F13" s="12">
        <f>IF(ISERROR(B13/E13),"0",(B13/E13))</f>
        <v>2.4390243902439028</v>
      </c>
      <c r="G13" s="1">
        <f t="shared" si="2"/>
        <v>39.758025700470014</v>
      </c>
      <c r="H13" s="14"/>
      <c r="I13" s="10">
        <f t="shared" si="3"/>
        <v>1</v>
      </c>
      <c r="J13" s="16">
        <f>VLOOKUP($A13,ArtenListe!$B$3:$I$124,8,FALSE)</f>
        <v>2</v>
      </c>
    </row>
    <row r="14" spans="1:10" x14ac:dyDescent="0.2">
      <c r="A14" s="7" t="s">
        <v>332</v>
      </c>
      <c r="B14" s="53">
        <v>2</v>
      </c>
      <c r="D14" s="19">
        <f>VLOOKUP($A14,ArtenListe!$B$3:$G$124,4,FALSE)</f>
        <v>45</v>
      </c>
      <c r="E14" s="10">
        <f t="shared" si="0"/>
        <v>45</v>
      </c>
      <c r="F14" s="12">
        <f t="shared" si="1"/>
        <v>4.4444444444444446E-2</v>
      </c>
      <c r="G14" s="1">
        <f t="shared" si="2"/>
        <v>0.72447957943078689</v>
      </c>
      <c r="H14" s="14"/>
      <c r="I14" s="10">
        <f t="shared" si="3"/>
        <v>6</v>
      </c>
      <c r="J14" s="16">
        <f>VLOOKUP($A14,ArtenListe!$B$3:$I$124,8,FALSE)</f>
        <v>0</v>
      </c>
    </row>
    <row r="15" spans="1:10" x14ac:dyDescent="0.2">
      <c r="A15" s="7" t="s">
        <v>86</v>
      </c>
      <c r="B15" s="53">
        <v>0.5</v>
      </c>
      <c r="D15" s="19">
        <f>VLOOKUP($A15,ArtenListe!$B$3:$G$124,4,FALSE)</f>
        <v>0.6</v>
      </c>
      <c r="E15" s="10">
        <f t="shared" si="0"/>
        <v>0.6</v>
      </c>
      <c r="F15" s="12">
        <f t="shared" si="1"/>
        <v>0.83333333333333337</v>
      </c>
      <c r="G15" s="1">
        <f t="shared" si="2"/>
        <v>13.583992114327254</v>
      </c>
      <c r="H15" s="14"/>
      <c r="I15" s="10">
        <f t="shared" si="3"/>
        <v>3</v>
      </c>
      <c r="J15" s="16">
        <f>VLOOKUP($A15,ArtenListe!$B$3:$I$124,8,FALSE)</f>
        <v>2</v>
      </c>
    </row>
    <row r="16" spans="1:10" x14ac:dyDescent="0.2">
      <c r="A16" s="7" t="s">
        <v>224</v>
      </c>
      <c r="B16" s="53">
        <v>0.5</v>
      </c>
      <c r="D16" s="19">
        <f>VLOOKUP($A16,ArtenListe!$B$3:$G$124,4,FALSE)</f>
        <v>1.1000000000000001</v>
      </c>
      <c r="E16" s="10">
        <f t="shared" si="0"/>
        <v>1.1000000000000001</v>
      </c>
      <c r="F16" s="12">
        <f t="shared" si="1"/>
        <v>0.45454545454545453</v>
      </c>
      <c r="G16" s="1">
        <f t="shared" si="2"/>
        <v>7.409450244178502</v>
      </c>
      <c r="H16" s="14"/>
      <c r="I16" s="10">
        <f t="shared" si="3"/>
        <v>5</v>
      </c>
      <c r="J16" s="16">
        <f>VLOOKUP($A16,ArtenListe!$B$3:$I$124,8,FALSE)</f>
        <v>2</v>
      </c>
    </row>
    <row r="17" spans="1:10" x14ac:dyDescent="0.2">
      <c r="A17" s="7" t="s">
        <v>182</v>
      </c>
      <c r="B17" s="53">
        <v>0</v>
      </c>
      <c r="D17" s="19">
        <f>VLOOKUP($A17,ArtenListe!$B$3:$G$124,4,FALSE)</f>
        <v>0</v>
      </c>
      <c r="E17" s="10" t="str">
        <f t="shared" si="0"/>
        <v>0</v>
      </c>
      <c r="F17" s="12" t="str">
        <f t="shared" si="1"/>
        <v>0</v>
      </c>
      <c r="G17" s="1">
        <f t="shared" si="2"/>
        <v>0</v>
      </c>
      <c r="H17" s="14"/>
      <c r="I17" s="10">
        <f t="shared" si="3"/>
        <v>7</v>
      </c>
      <c r="J17" s="16">
        <f>VLOOKUP($A17,ArtenListe!$B$3:$I$124,8,FALSE)</f>
        <v>0</v>
      </c>
    </row>
    <row r="18" spans="1:10" x14ac:dyDescent="0.2">
      <c r="A18" s="7" t="s">
        <v>182</v>
      </c>
      <c r="B18" s="53">
        <v>0</v>
      </c>
      <c r="D18" s="19">
        <f>VLOOKUP($A18,ArtenListe!$B$3:$G$124,4,FALSE)</f>
        <v>0</v>
      </c>
      <c r="E18" s="10" t="str">
        <f t="shared" si="0"/>
        <v>0</v>
      </c>
      <c r="F18" s="12" t="str">
        <f t="shared" si="1"/>
        <v>0</v>
      </c>
      <c r="G18" s="1">
        <f t="shared" si="2"/>
        <v>0</v>
      </c>
      <c r="H18" s="14"/>
      <c r="I18" s="10">
        <f t="shared" si="3"/>
        <v>7</v>
      </c>
      <c r="J18" s="16">
        <f>VLOOKUP($A18,ArtenListe!$B$3:$I$124,8,FALSE)</f>
        <v>0</v>
      </c>
    </row>
    <row r="19" spans="1:10" x14ac:dyDescent="0.2">
      <c r="A19" s="7" t="s">
        <v>182</v>
      </c>
      <c r="B19" s="53">
        <v>0</v>
      </c>
      <c r="D19" s="19">
        <f>VLOOKUP($A19,ArtenListe!$B$3:$G$124,4,FALSE)</f>
        <v>0</v>
      </c>
      <c r="E19" s="10" t="str">
        <f t="shared" si="0"/>
        <v>0</v>
      </c>
      <c r="F19" s="12" t="str">
        <f t="shared" si="1"/>
        <v>0</v>
      </c>
      <c r="G19" s="1">
        <f t="shared" si="2"/>
        <v>0</v>
      </c>
      <c r="H19" s="14"/>
      <c r="I19" s="10">
        <f t="shared" si="3"/>
        <v>7</v>
      </c>
      <c r="J19" s="16">
        <f>VLOOKUP($A19,ArtenListe!$B$3:$I$124,8,FALSE)</f>
        <v>0</v>
      </c>
    </row>
    <row r="20" spans="1:10" x14ac:dyDescent="0.2">
      <c r="A20" s="7" t="s">
        <v>182</v>
      </c>
      <c r="B20" s="53">
        <v>0</v>
      </c>
      <c r="D20" s="19">
        <f>VLOOKUP($A20,ArtenListe!$B$3:$G$124,4,FALSE)</f>
        <v>0</v>
      </c>
      <c r="E20" s="10" t="str">
        <f t="shared" si="0"/>
        <v>0</v>
      </c>
      <c r="F20" s="12" t="str">
        <f t="shared" si="1"/>
        <v>0</v>
      </c>
      <c r="G20" s="1">
        <f t="shared" si="2"/>
        <v>0</v>
      </c>
      <c r="H20" s="14"/>
      <c r="I20" s="10">
        <f t="shared" si="3"/>
        <v>7</v>
      </c>
      <c r="J20" s="16">
        <f>VLOOKUP($A20,ArtenListe!$B$3:$I$124,8,FALSE)</f>
        <v>0</v>
      </c>
    </row>
    <row r="21" spans="1:10" x14ac:dyDescent="0.2">
      <c r="A21" s="7" t="s">
        <v>182</v>
      </c>
      <c r="B21" s="53">
        <v>0</v>
      </c>
      <c r="D21" s="19">
        <f>VLOOKUP($A21,ArtenListe!$B$3:$G$124,4,FALSE)</f>
        <v>0</v>
      </c>
      <c r="E21" s="10" t="str">
        <f t="shared" si="0"/>
        <v>0</v>
      </c>
      <c r="F21" s="12" t="str">
        <f t="shared" si="1"/>
        <v>0</v>
      </c>
      <c r="G21" s="1">
        <f t="shared" si="2"/>
        <v>0</v>
      </c>
      <c r="H21" s="14"/>
      <c r="I21" s="10">
        <f t="shared" si="3"/>
        <v>7</v>
      </c>
      <c r="J21" s="16">
        <f>VLOOKUP($A21,ArtenListe!$B$3:$I$124,8,FALSE)</f>
        <v>0</v>
      </c>
    </row>
    <row r="22" spans="1:10" x14ac:dyDescent="0.2">
      <c r="A22" s="7" t="s">
        <v>182</v>
      </c>
      <c r="B22" s="53">
        <v>0</v>
      </c>
      <c r="D22" s="19">
        <f>VLOOKUP($A22,ArtenListe!$B$3:$G$124,4,FALSE)</f>
        <v>0</v>
      </c>
      <c r="E22" s="10" t="str">
        <f t="shared" si="0"/>
        <v>0</v>
      </c>
      <c r="F22" s="12" t="str">
        <f t="shared" si="1"/>
        <v>0</v>
      </c>
      <c r="G22" s="1">
        <f t="shared" si="2"/>
        <v>0</v>
      </c>
      <c r="H22" s="14"/>
      <c r="I22" s="10">
        <f t="shared" si="3"/>
        <v>7</v>
      </c>
      <c r="J22" s="16">
        <f>VLOOKUP($A22,ArtenListe!$B$3:$I$124,8,FALSE)</f>
        <v>0</v>
      </c>
    </row>
    <row r="23" spans="1:10" x14ac:dyDescent="0.2">
      <c r="A23" s="7"/>
      <c r="B23" s="53"/>
      <c r="D23" s="19" t="e">
        <f>VLOOKUP($A23,ArtenListe!$B$3:$G$124,4,FALSE)</f>
        <v>#N/A</v>
      </c>
      <c r="E23" s="10" t="str">
        <f t="shared" si="0"/>
        <v>0</v>
      </c>
      <c r="F23" s="12" t="str">
        <f t="shared" si="1"/>
        <v>0</v>
      </c>
      <c r="G23" s="1">
        <f t="shared" si="2"/>
        <v>0</v>
      </c>
      <c r="H23" s="14"/>
      <c r="I23" s="10">
        <f t="shared" si="3"/>
        <v>7</v>
      </c>
      <c r="J23" s="16" t="e">
        <f>VLOOKUP($A23,ArtenListe!$B$3:$I$124,8,FALSE)</f>
        <v>#N/A</v>
      </c>
    </row>
    <row r="24" spans="1:10" x14ac:dyDescent="0.2">
      <c r="A24" s="7"/>
      <c r="B24" s="53"/>
      <c r="D24" s="19" t="e">
        <f>VLOOKUP($A24,ArtenListe!$B$3:$G$124,4,FALSE)</f>
        <v>#N/A</v>
      </c>
      <c r="E24" s="10" t="str">
        <f t="shared" si="0"/>
        <v>0</v>
      </c>
      <c r="F24" s="12" t="str">
        <f t="shared" si="1"/>
        <v>0</v>
      </c>
      <c r="G24" s="1">
        <f t="shared" si="2"/>
        <v>0</v>
      </c>
      <c r="H24" s="14"/>
      <c r="I24" s="10">
        <f t="shared" si="3"/>
        <v>7</v>
      </c>
      <c r="J24" s="16" t="e">
        <f>VLOOKUP($A24,ArtenListe!$B$3:$I$124,8,FALSE)</f>
        <v>#N/A</v>
      </c>
    </row>
    <row r="25" spans="1:10" x14ac:dyDescent="0.2">
      <c r="A25" s="7"/>
      <c r="B25" s="53"/>
      <c r="D25" s="19" t="e">
        <f>VLOOKUP($A25,ArtenListe!$B$3:$G$124,4,FALSE)</f>
        <v>#N/A</v>
      </c>
      <c r="E25" s="10" t="str">
        <f t="shared" si="0"/>
        <v>0</v>
      </c>
      <c r="F25" s="12" t="str">
        <f t="shared" si="1"/>
        <v>0</v>
      </c>
      <c r="G25" s="1">
        <f t="shared" si="2"/>
        <v>0</v>
      </c>
      <c r="H25" s="14"/>
      <c r="I25" s="10">
        <f t="shared" si="3"/>
        <v>7</v>
      </c>
      <c r="J25" s="16" t="e">
        <f>VLOOKUP($A25,ArtenListe!$B$3:$I$124,8,FALSE)</f>
        <v>#N/A</v>
      </c>
    </row>
    <row r="26" spans="1:10" x14ac:dyDescent="0.2">
      <c r="A26" s="7"/>
      <c r="B26" s="53"/>
      <c r="D26" s="19" t="e">
        <f>VLOOKUP($A26,ArtenListe!$B$3:$G$124,4,FALSE)</f>
        <v>#N/A</v>
      </c>
      <c r="E26" s="10" t="str">
        <f t="shared" si="0"/>
        <v>0</v>
      </c>
      <c r="F26" s="12" t="str">
        <f t="shared" si="1"/>
        <v>0</v>
      </c>
      <c r="G26" s="1">
        <f t="shared" si="2"/>
        <v>0</v>
      </c>
      <c r="H26" s="14"/>
      <c r="I26" s="10">
        <f t="shared" si="3"/>
        <v>7</v>
      </c>
      <c r="J26" s="16" t="e">
        <f>VLOOKUP($A26,ArtenListe!$B$3:$I$124,8,FALSE)</f>
        <v>#N/A</v>
      </c>
    </row>
    <row r="27" spans="1:10" x14ac:dyDescent="0.2">
      <c r="A27" s="7"/>
      <c r="B27" s="53"/>
      <c r="D27" s="19" t="e">
        <f>VLOOKUP($A27,ArtenListe!$B$3:$G$124,4,FALSE)</f>
        <v>#N/A</v>
      </c>
      <c r="E27" s="10" t="str">
        <f t="shared" si="0"/>
        <v>0</v>
      </c>
      <c r="F27" s="12" t="str">
        <f t="shared" si="1"/>
        <v>0</v>
      </c>
      <c r="G27" s="1">
        <f t="shared" si="2"/>
        <v>0</v>
      </c>
      <c r="H27" s="14"/>
      <c r="I27" s="10">
        <f t="shared" si="3"/>
        <v>7</v>
      </c>
      <c r="J27" s="16" t="e">
        <f>VLOOKUP($A27,ArtenListe!$B$3:$I$124,8,FALSE)</f>
        <v>#N/A</v>
      </c>
    </row>
    <row r="28" spans="1:10" x14ac:dyDescent="0.2">
      <c r="A28" s="7"/>
      <c r="B28" s="53"/>
      <c r="D28" s="19" t="e">
        <f>VLOOKUP($A28,ArtenListe!$B$3:$G$124,4,FALSE)</f>
        <v>#N/A</v>
      </c>
      <c r="E28" s="10" t="str">
        <f t="shared" si="0"/>
        <v>0</v>
      </c>
      <c r="F28" s="12" t="str">
        <f t="shared" si="1"/>
        <v>0</v>
      </c>
      <c r="G28" s="1">
        <f t="shared" si="2"/>
        <v>0</v>
      </c>
      <c r="H28" s="14"/>
      <c r="I28" s="10">
        <f t="shared" si="3"/>
        <v>7</v>
      </c>
      <c r="J28" s="16" t="e">
        <f>VLOOKUP($A28,ArtenListe!$B$3:$I$124,8,FALSE)</f>
        <v>#N/A</v>
      </c>
    </row>
    <row r="29" spans="1:10" x14ac:dyDescent="0.2">
      <c r="A29" s="7"/>
      <c r="B29" s="53"/>
      <c r="D29" s="19" t="e">
        <f>VLOOKUP($A29,ArtenListe!$B$3:$G$124,4,FALSE)</f>
        <v>#N/A</v>
      </c>
      <c r="E29" s="10" t="str">
        <f t="shared" si="0"/>
        <v>0</v>
      </c>
      <c r="F29" s="12" t="str">
        <f t="shared" si="1"/>
        <v>0</v>
      </c>
      <c r="G29" s="1">
        <f t="shared" si="2"/>
        <v>0</v>
      </c>
      <c r="H29" s="14"/>
      <c r="I29" s="10">
        <f t="shared" si="3"/>
        <v>7</v>
      </c>
      <c r="J29" s="16" t="e">
        <f>VLOOKUP($A29,ArtenListe!$B$3:$I$124,8,FALSE)</f>
        <v>#N/A</v>
      </c>
    </row>
    <row r="30" spans="1:10" x14ac:dyDescent="0.2">
      <c r="A30" s="7"/>
      <c r="B30" s="53"/>
      <c r="D30" s="19" t="e">
        <f>VLOOKUP($A30,ArtenListe!$B$3:$G$124,4,FALSE)</f>
        <v>#N/A</v>
      </c>
      <c r="E30" s="10" t="str">
        <f t="shared" si="0"/>
        <v>0</v>
      </c>
      <c r="F30" s="12" t="str">
        <f t="shared" si="1"/>
        <v>0</v>
      </c>
      <c r="G30" s="1">
        <f t="shared" si="2"/>
        <v>0</v>
      </c>
      <c r="H30" s="14"/>
      <c r="I30" s="10">
        <f t="shared" si="3"/>
        <v>7</v>
      </c>
      <c r="J30" s="16" t="e">
        <f>VLOOKUP($A30,ArtenListe!$B$3:$I$124,8,FALSE)</f>
        <v>#N/A</v>
      </c>
    </row>
    <row r="31" spans="1:10" x14ac:dyDescent="0.2">
      <c r="H31" s="14"/>
      <c r="I31" s="10"/>
      <c r="J31" s="16"/>
    </row>
    <row r="32" spans="1:10" x14ac:dyDescent="0.2">
      <c r="A32" t="s">
        <v>180</v>
      </c>
      <c r="B32" s="1">
        <f>SUM(B11:B30)</f>
        <v>100</v>
      </c>
      <c r="F32" s="12">
        <f>SUM(F11:F30)</f>
        <v>6.1346717983913095</v>
      </c>
      <c r="G32" s="1">
        <f>SUM(G11:G30)</f>
        <v>100.00000000000003</v>
      </c>
      <c r="H32" s="14"/>
      <c r="I32" s="10"/>
      <c r="J32" s="12"/>
    </row>
    <row r="33" spans="1:11" x14ac:dyDescent="0.2">
      <c r="H33" s="14"/>
      <c r="I33" s="10"/>
      <c r="J33" s="10"/>
    </row>
    <row r="34" spans="1:11" ht="15" x14ac:dyDescent="0.25">
      <c r="A34" s="3" t="s">
        <v>179</v>
      </c>
      <c r="H34" s="14"/>
      <c r="I34" s="10"/>
      <c r="J34" s="10"/>
    </row>
    <row r="35" spans="1:11" ht="15" x14ac:dyDescent="0.25">
      <c r="A35" s="13" t="s">
        <v>326</v>
      </c>
      <c r="B35" s="2" t="str">
        <f>IF(COUNTIFS(B11:B30,"&gt;0")&gt;=5,"okay","zu wenig Arten")</f>
        <v>okay</v>
      </c>
      <c r="H35" s="14">
        <f>MIN(MAXA(G11:G30,G11:G30,G11:G30,G11:G30,G11:G30))</f>
        <v>39.758025700470014</v>
      </c>
      <c r="I35" s="10"/>
      <c r="J35" s="10"/>
    </row>
    <row r="36" spans="1:11" ht="15" x14ac:dyDescent="0.25">
      <c r="A36" s="2" t="s">
        <v>185</v>
      </c>
      <c r="B36" s="2" t="str">
        <f>IF(MAX(G11:G30)&gt;50,"Nicht erfüllt","okay")</f>
        <v>okay</v>
      </c>
      <c r="H36" s="14"/>
      <c r="I36" s="14"/>
      <c r="J36" s="14"/>
    </row>
    <row r="37" spans="1:11" ht="15" x14ac:dyDescent="0.25">
      <c r="A37" s="2" t="s">
        <v>186</v>
      </c>
      <c r="B37" s="2" t="str">
        <f>IF(LARGE(G11:G30,5)&lt;5,"Nicht erfüllt","okay")</f>
        <v>okay</v>
      </c>
    </row>
    <row r="38" spans="1:11" x14ac:dyDescent="0.2">
      <c r="A38" t="s">
        <v>181</v>
      </c>
    </row>
    <row r="39" spans="1:11" ht="15" x14ac:dyDescent="0.25">
      <c r="A39" s="2" t="s">
        <v>187</v>
      </c>
      <c r="B39" s="2" t="str">
        <f>IF(SUMIFS(G11:G30,J11:J30,3)&gt;60,"Nicht erfüllt","okay")</f>
        <v>okay</v>
      </c>
    </row>
    <row r="41" spans="1:11" ht="24.6" customHeight="1" x14ac:dyDescent="0.25">
      <c r="A41" s="52" t="s">
        <v>291</v>
      </c>
      <c r="B41" s="1">
        <f>SUMIFS(G11:G30,J11:J30,2)</f>
        <v>71.331308071096032</v>
      </c>
      <c r="C41" t="s">
        <v>292</v>
      </c>
      <c r="D41" s="58" t="str">
        <f>IF(SUMIFS(G11:G30,J11:J30,2)&gt;=50,"Vorgaben für Leguminosenanteile über 50% bei der Düngung beachten!","")</f>
        <v>Vorgaben für Leguminosenanteile über 50% bei der Düngung beachten!</v>
      </c>
      <c r="E41" s="58"/>
      <c r="F41" s="58"/>
      <c r="G41" s="58"/>
      <c r="H41" s="58"/>
      <c r="I41" s="57"/>
      <c r="J41" s="57"/>
      <c r="K41" s="57"/>
    </row>
    <row r="43" spans="1:11" x14ac:dyDescent="0.2">
      <c r="A43" s="4" t="s">
        <v>325</v>
      </c>
    </row>
  </sheetData>
  <sheetProtection algorithmName="SHA-512" hashValue="NDs3FWLkBsLDUYwXCbWo8gi37lH9N89QtwyYoYF9RJ4kR3rXI0D4a+aNnBnSpirmcXfEzrj2r1hbIKpyrfgFrQ==" saltValue="2OJaXzCE/+bocAAh/+7nHQ==" spinCount="100000" sheet="1" objects="1" scenarios="1"/>
  <protectedRanges>
    <protectedRange sqref="A11:C30" name="Bearbeiten"/>
  </protectedRanges>
  <mergeCells count="1">
    <mergeCell ref="D41:H41"/>
  </mergeCells>
  <conditionalFormatting sqref="A11:A30">
    <cfRule type="duplicateValues" dxfId="11" priority="15"/>
  </conditionalFormatting>
  <conditionalFormatting sqref="A47">
    <cfRule type="duplicateValues" dxfId="9" priority="4"/>
  </conditionalFormatting>
  <conditionalFormatting sqref="B35">
    <cfRule type="containsText" dxfId="8" priority="7" operator="containsText" text="zu wenig Arten">
      <formula>NOT(ISERROR(SEARCH("zu wenig Arten",B35)))</formula>
    </cfRule>
  </conditionalFormatting>
  <conditionalFormatting sqref="B35:B37">
    <cfRule type="containsText" dxfId="7" priority="8" operator="containsText" text="Nicht erfüllt">
      <formula>NOT(ISERROR(SEARCH("Nicht erfüllt",B35)))</formula>
    </cfRule>
    <cfRule type="containsText" dxfId="6" priority="9" operator="containsText" text="okay">
      <formula>NOT(ISERROR(SEARCH("okay",B35)))</formula>
    </cfRule>
  </conditionalFormatting>
  <conditionalFormatting sqref="B39">
    <cfRule type="containsText" dxfId="5" priority="5" operator="containsText" text="Nicht erfüllt">
      <formula>NOT(ISERROR(SEARCH("Nicht erfüllt",B39)))</formula>
    </cfRule>
    <cfRule type="containsText" dxfId="4" priority="6" operator="containsText" text="okay">
      <formula>NOT(ISERROR(SEARCH("okay",B39)))</formula>
    </cfRule>
  </conditionalFormatting>
  <conditionalFormatting sqref="D41">
    <cfRule type="containsText" dxfId="3" priority="1" operator="containsText" text="Nicht erfüllt">
      <formula>NOT(ISERROR(SEARCH("Nicht erfüllt",D41)))</formula>
    </cfRule>
    <cfRule type="containsText" dxfId="2" priority="2" operator="containsText" text="okay">
      <formula>NOT(ISERROR(SEARCH("okay",D41)))</formula>
    </cfRule>
  </conditionalFormatting>
  <conditionalFormatting sqref="G11:G30">
    <cfRule type="cellIs" dxfId="1" priority="10" operator="between">
      <formula>5</formula>
      <formula>0.0001</formula>
    </cfRule>
    <cfRule type="cellIs" dxfId="0" priority="11" operator="greaterThan">
      <formula>50</formula>
    </cfRule>
  </conditionalFormatting>
  <pageMargins left="0.25" right="0.25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98CB758A-435D-4AC4-A3EB-B1AC10C5492B}">
            <xm:f>NOT(ISERROR(SEARCH(ArtenListe!$B$3,A11)))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A11:A30</xm:sqref>
        </x14:conditionalFormatting>
        <x14:conditionalFormatting xmlns:xm="http://schemas.microsoft.com/office/excel/2006/main">
          <x14:cfRule type="containsText" priority="3" operator="containsText" id="{6A8739D6-3448-4661-B946-EEDA9C4865D4}">
            <xm:f>NOT(ISERROR(SEARCH(ArtenListe!$B$3,A47)))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ArtenListe!$B$3:$B$124</xm:f>
          </x14:formula1>
          <xm:sqref>A11:A30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5"/>
  <sheetViews>
    <sheetView workbookViewId="0">
      <pane xSplit="4" ySplit="2" topLeftCell="E87" activePane="bottomRight" state="frozen"/>
      <selection pane="topRight" activeCell="E1" sqref="E1"/>
      <selection pane="bottomLeft" activeCell="A3" sqref="A3"/>
      <selection pane="bottomRight" activeCell="D108" sqref="D108"/>
    </sheetView>
  </sheetViews>
  <sheetFormatPr baseColWidth="10" defaultRowHeight="14.25" x14ac:dyDescent="0.2"/>
  <cols>
    <col min="3" max="3" width="18" bestFit="1" customWidth="1"/>
    <col min="4" max="4" width="39.125" customWidth="1"/>
    <col min="5" max="5" width="11.375" customWidth="1"/>
    <col min="6" max="6" width="48.5" customWidth="1"/>
    <col min="7" max="7" width="13.25" bestFit="1" customWidth="1"/>
    <col min="8" max="9" width="11" customWidth="1"/>
  </cols>
  <sheetData>
    <row r="1" spans="1:9" ht="15" x14ac:dyDescent="0.25">
      <c r="D1" s="2" t="s">
        <v>5</v>
      </c>
    </row>
    <row r="2" spans="1:9" ht="15" x14ac:dyDescent="0.25">
      <c r="A2" t="s">
        <v>6</v>
      </c>
      <c r="B2" s="2" t="s">
        <v>7</v>
      </c>
      <c r="C2" s="2"/>
      <c r="D2" s="2" t="s">
        <v>1</v>
      </c>
      <c r="E2" s="2" t="s">
        <v>0</v>
      </c>
      <c r="F2" s="2" t="s">
        <v>8</v>
      </c>
      <c r="G2" s="2" t="s">
        <v>9</v>
      </c>
      <c r="I2" t="s">
        <v>6</v>
      </c>
    </row>
    <row r="3" spans="1:9" x14ac:dyDescent="0.2">
      <c r="B3" s="6" t="s">
        <v>182</v>
      </c>
      <c r="G3" s="5"/>
    </row>
    <row r="4" spans="1:9" ht="14.25" customHeight="1" x14ac:dyDescent="0.2">
      <c r="A4">
        <v>1</v>
      </c>
      <c r="B4" t="s">
        <v>10</v>
      </c>
      <c r="D4" t="s">
        <v>11</v>
      </c>
      <c r="E4" s="19">
        <v>3.5</v>
      </c>
      <c r="F4" t="s">
        <v>12</v>
      </c>
      <c r="G4" s="5">
        <v>15</v>
      </c>
      <c r="H4" t="s">
        <v>13</v>
      </c>
      <c r="I4">
        <v>1</v>
      </c>
    </row>
    <row r="5" spans="1:9" x14ac:dyDescent="0.2">
      <c r="A5">
        <v>2</v>
      </c>
      <c r="B5" t="s">
        <v>35</v>
      </c>
      <c r="D5" t="s">
        <v>36</v>
      </c>
      <c r="E5" s="19">
        <v>450</v>
      </c>
      <c r="F5" t="s">
        <v>190</v>
      </c>
      <c r="G5">
        <v>190</v>
      </c>
      <c r="H5" t="s">
        <v>37</v>
      </c>
      <c r="I5">
        <v>2</v>
      </c>
    </row>
    <row r="6" spans="1:9" x14ac:dyDescent="0.2">
      <c r="A6">
        <v>2</v>
      </c>
      <c r="B6" t="s">
        <v>38</v>
      </c>
      <c r="D6" t="s">
        <v>39</v>
      </c>
      <c r="E6" s="19">
        <v>3</v>
      </c>
      <c r="F6" t="s">
        <v>18</v>
      </c>
      <c r="G6" s="5">
        <v>22.5</v>
      </c>
      <c r="H6" t="s">
        <v>16</v>
      </c>
      <c r="I6">
        <v>2</v>
      </c>
    </row>
    <row r="7" spans="1:9" x14ac:dyDescent="0.2">
      <c r="A7">
        <v>3</v>
      </c>
      <c r="B7" t="s">
        <v>90</v>
      </c>
      <c r="D7" t="s">
        <v>91</v>
      </c>
      <c r="E7" s="19">
        <v>2.1</v>
      </c>
      <c r="F7" t="s">
        <v>18</v>
      </c>
      <c r="G7">
        <v>40</v>
      </c>
      <c r="H7" t="s">
        <v>26</v>
      </c>
      <c r="I7">
        <v>3</v>
      </c>
    </row>
    <row r="8" spans="1:9" x14ac:dyDescent="0.2">
      <c r="A8">
        <v>2</v>
      </c>
      <c r="B8" t="s">
        <v>41</v>
      </c>
      <c r="D8" t="s">
        <v>42</v>
      </c>
      <c r="E8" s="19">
        <v>1.2</v>
      </c>
      <c r="F8" t="s">
        <v>43</v>
      </c>
      <c r="G8" s="5">
        <v>9</v>
      </c>
      <c r="H8" t="s">
        <v>44</v>
      </c>
      <c r="I8">
        <v>2</v>
      </c>
    </row>
    <row r="9" spans="1:9" x14ac:dyDescent="0.2">
      <c r="A9">
        <v>2</v>
      </c>
      <c r="B9" t="s">
        <v>225</v>
      </c>
      <c r="D9" t="s">
        <v>40</v>
      </c>
      <c r="E9" s="19">
        <v>179</v>
      </c>
      <c r="F9" t="s">
        <v>18</v>
      </c>
      <c r="G9" s="5">
        <v>185</v>
      </c>
      <c r="H9" t="s">
        <v>37</v>
      </c>
      <c r="I9">
        <v>2</v>
      </c>
    </row>
    <row r="10" spans="1:9" x14ac:dyDescent="0.2">
      <c r="A10">
        <v>2</v>
      </c>
      <c r="B10" t="s">
        <v>45</v>
      </c>
      <c r="D10" t="s">
        <v>46</v>
      </c>
      <c r="E10" s="19">
        <v>10</v>
      </c>
      <c r="F10" t="s">
        <v>18</v>
      </c>
      <c r="G10" s="5">
        <v>35</v>
      </c>
      <c r="H10" t="s">
        <v>22</v>
      </c>
      <c r="I10">
        <v>2</v>
      </c>
    </row>
    <row r="11" spans="1:9" x14ac:dyDescent="0.2">
      <c r="A11">
        <v>4</v>
      </c>
      <c r="B11" t="s">
        <v>115</v>
      </c>
      <c r="D11" t="s">
        <v>116</v>
      </c>
      <c r="E11" s="19">
        <v>17.5</v>
      </c>
      <c r="F11" t="s">
        <v>18</v>
      </c>
      <c r="G11">
        <v>25</v>
      </c>
      <c r="H11" t="s">
        <v>22</v>
      </c>
      <c r="I11">
        <v>4</v>
      </c>
    </row>
    <row r="12" spans="1:9" x14ac:dyDescent="0.2">
      <c r="A12">
        <v>4</v>
      </c>
      <c r="B12" t="s">
        <v>195</v>
      </c>
      <c r="D12" t="s">
        <v>153</v>
      </c>
      <c r="E12" s="19">
        <v>0.85</v>
      </c>
      <c r="F12" t="s">
        <v>175</v>
      </c>
      <c r="I12">
        <v>4</v>
      </c>
    </row>
    <row r="13" spans="1:9" x14ac:dyDescent="0.2">
      <c r="A13">
        <v>4</v>
      </c>
      <c r="B13" t="s">
        <v>209</v>
      </c>
      <c r="D13" t="s">
        <v>172</v>
      </c>
      <c r="E13" s="19">
        <v>22</v>
      </c>
      <c r="F13" t="s">
        <v>18</v>
      </c>
      <c r="G13" s="5">
        <v>60</v>
      </c>
      <c r="H13" t="s">
        <v>106</v>
      </c>
      <c r="I13">
        <v>4</v>
      </c>
    </row>
    <row r="14" spans="1:9" x14ac:dyDescent="0.2">
      <c r="A14">
        <v>3</v>
      </c>
      <c r="B14" t="s">
        <v>92</v>
      </c>
      <c r="D14" t="s">
        <v>93</v>
      </c>
      <c r="E14" s="19">
        <v>2.6</v>
      </c>
      <c r="F14" t="s">
        <v>25</v>
      </c>
      <c r="G14">
        <v>40</v>
      </c>
      <c r="H14" t="s">
        <v>26</v>
      </c>
      <c r="I14">
        <v>3</v>
      </c>
    </row>
    <row r="15" spans="1:9" x14ac:dyDescent="0.2">
      <c r="A15">
        <v>4</v>
      </c>
      <c r="B15" t="s">
        <v>297</v>
      </c>
      <c r="D15" t="s">
        <v>298</v>
      </c>
      <c r="E15" s="19">
        <v>1.3</v>
      </c>
      <c r="F15" t="s">
        <v>299</v>
      </c>
      <c r="I15">
        <v>4</v>
      </c>
    </row>
    <row r="16" spans="1:9" x14ac:dyDescent="0.2">
      <c r="A16">
        <v>4</v>
      </c>
      <c r="B16" t="s">
        <v>117</v>
      </c>
      <c r="D16" t="s">
        <v>118</v>
      </c>
      <c r="E16" s="19">
        <v>6</v>
      </c>
      <c r="F16" t="s">
        <v>18</v>
      </c>
      <c r="G16">
        <v>20</v>
      </c>
      <c r="H16" t="s">
        <v>106</v>
      </c>
      <c r="I16">
        <v>4</v>
      </c>
    </row>
    <row r="17" spans="1:9" ht="14.25" customHeight="1" x14ac:dyDescent="0.2">
      <c r="A17">
        <v>4</v>
      </c>
      <c r="B17" t="s">
        <v>196</v>
      </c>
      <c r="D17" t="s">
        <v>149</v>
      </c>
      <c r="E17" s="19">
        <v>0.15</v>
      </c>
      <c r="F17" t="s">
        <v>18</v>
      </c>
      <c r="I17">
        <v>4</v>
      </c>
    </row>
    <row r="18" spans="1:9" x14ac:dyDescent="0.2">
      <c r="A18">
        <v>4</v>
      </c>
      <c r="B18" t="s">
        <v>161</v>
      </c>
      <c r="D18" t="s">
        <v>145</v>
      </c>
      <c r="E18" s="19">
        <v>0.15</v>
      </c>
      <c r="F18" t="s">
        <v>175</v>
      </c>
      <c r="I18">
        <v>4</v>
      </c>
    </row>
    <row r="19" spans="1:9" x14ac:dyDescent="0.2">
      <c r="A19">
        <v>4</v>
      </c>
      <c r="B19" t="s">
        <v>160</v>
      </c>
      <c r="D19" t="s">
        <v>144</v>
      </c>
      <c r="E19" s="19">
        <v>0.5</v>
      </c>
      <c r="F19" t="s">
        <v>175</v>
      </c>
      <c r="I19">
        <v>4</v>
      </c>
    </row>
    <row r="20" spans="1:9" x14ac:dyDescent="0.2">
      <c r="A20">
        <v>2</v>
      </c>
      <c r="B20" t="s">
        <v>229</v>
      </c>
      <c r="D20" t="s">
        <v>124</v>
      </c>
      <c r="E20" s="19">
        <v>2.5</v>
      </c>
      <c r="F20" t="s">
        <v>18</v>
      </c>
      <c r="G20" s="5">
        <v>15</v>
      </c>
      <c r="H20" t="s">
        <v>47</v>
      </c>
      <c r="I20">
        <v>2</v>
      </c>
    </row>
    <row r="21" spans="1:9" x14ac:dyDescent="0.2">
      <c r="A21">
        <v>3</v>
      </c>
      <c r="B21" t="s">
        <v>216</v>
      </c>
      <c r="D21" t="s">
        <v>99</v>
      </c>
      <c r="E21" s="19">
        <v>3.8</v>
      </c>
      <c r="F21" t="s">
        <v>192</v>
      </c>
      <c r="G21">
        <v>45</v>
      </c>
      <c r="H21" t="s">
        <v>22</v>
      </c>
      <c r="I21">
        <v>3</v>
      </c>
    </row>
    <row r="22" spans="1:9" x14ac:dyDescent="0.2">
      <c r="A22">
        <v>2</v>
      </c>
      <c r="B22" t="s">
        <v>48</v>
      </c>
      <c r="D22" t="s">
        <v>49</v>
      </c>
      <c r="E22" s="19">
        <v>5.5</v>
      </c>
      <c r="F22" t="s">
        <v>18</v>
      </c>
      <c r="G22" s="18">
        <v>25</v>
      </c>
      <c r="H22" t="s">
        <v>26</v>
      </c>
      <c r="I22">
        <v>2</v>
      </c>
    </row>
    <row r="23" spans="1:9" x14ac:dyDescent="0.2">
      <c r="A23">
        <v>2</v>
      </c>
      <c r="B23" t="s">
        <v>235</v>
      </c>
      <c r="D23" t="s">
        <v>234</v>
      </c>
      <c r="E23" s="19">
        <v>17.2</v>
      </c>
      <c r="F23" t="s">
        <v>18</v>
      </c>
      <c r="G23" s="18">
        <v>150</v>
      </c>
      <c r="H23" t="s">
        <v>26</v>
      </c>
      <c r="I23">
        <v>2</v>
      </c>
    </row>
    <row r="24" spans="1:9" x14ac:dyDescent="0.2">
      <c r="A24">
        <v>4</v>
      </c>
      <c r="B24" t="s">
        <v>159</v>
      </c>
      <c r="D24" t="s">
        <v>143</v>
      </c>
      <c r="E24" s="19">
        <v>7.1</v>
      </c>
      <c r="F24" t="s">
        <v>18</v>
      </c>
      <c r="I24">
        <v>4</v>
      </c>
    </row>
    <row r="25" spans="1:9" x14ac:dyDescent="0.2">
      <c r="A25">
        <v>2</v>
      </c>
      <c r="B25" t="s">
        <v>242</v>
      </c>
      <c r="D25" t="s">
        <v>191</v>
      </c>
      <c r="E25" s="19">
        <v>160</v>
      </c>
      <c r="F25" t="s">
        <v>25</v>
      </c>
      <c r="G25" s="5">
        <v>175</v>
      </c>
      <c r="H25" t="s">
        <v>37</v>
      </c>
      <c r="I25">
        <v>2</v>
      </c>
    </row>
    <row r="26" spans="1:9" x14ac:dyDescent="0.2">
      <c r="A26">
        <v>1</v>
      </c>
      <c r="B26" t="s">
        <v>213</v>
      </c>
      <c r="D26" t="s">
        <v>17</v>
      </c>
      <c r="E26" s="19">
        <v>2.2999999999999998</v>
      </c>
      <c r="F26" t="s">
        <v>192</v>
      </c>
      <c r="G26" s="18">
        <v>13.5</v>
      </c>
      <c r="H26" t="s">
        <v>16</v>
      </c>
      <c r="I26">
        <v>1</v>
      </c>
    </row>
    <row r="27" spans="1:9" x14ac:dyDescent="0.2">
      <c r="A27">
        <v>2</v>
      </c>
      <c r="B27" t="s">
        <v>50</v>
      </c>
      <c r="D27" t="s">
        <v>51</v>
      </c>
      <c r="E27" s="19">
        <v>127.4</v>
      </c>
      <c r="F27" t="s">
        <v>18</v>
      </c>
      <c r="G27" s="18">
        <v>130</v>
      </c>
      <c r="H27" t="s">
        <v>52</v>
      </c>
      <c r="I27">
        <v>2</v>
      </c>
    </row>
    <row r="28" spans="1:9" x14ac:dyDescent="0.2">
      <c r="A28">
        <v>2</v>
      </c>
      <c r="B28" t="s">
        <v>228</v>
      </c>
      <c r="D28" t="s">
        <v>53</v>
      </c>
      <c r="E28" s="19">
        <v>1.9</v>
      </c>
      <c r="F28" t="s">
        <v>18</v>
      </c>
      <c r="G28" s="18">
        <v>13</v>
      </c>
      <c r="H28" t="s">
        <v>54</v>
      </c>
      <c r="I28">
        <v>2</v>
      </c>
    </row>
    <row r="29" spans="1:9" x14ac:dyDescent="0.2">
      <c r="A29">
        <v>4</v>
      </c>
      <c r="B29" t="s">
        <v>158</v>
      </c>
      <c r="D29" t="s">
        <v>142</v>
      </c>
      <c r="E29" s="19">
        <v>2.96</v>
      </c>
      <c r="F29" t="s">
        <v>175</v>
      </c>
      <c r="I29">
        <v>4</v>
      </c>
    </row>
    <row r="30" spans="1:9" x14ac:dyDescent="0.2">
      <c r="A30">
        <v>2</v>
      </c>
      <c r="B30" t="s">
        <v>224</v>
      </c>
      <c r="D30" t="s">
        <v>55</v>
      </c>
      <c r="E30" s="19">
        <v>1.1000000000000001</v>
      </c>
      <c r="F30" t="s">
        <v>18</v>
      </c>
      <c r="G30" s="18">
        <v>15</v>
      </c>
      <c r="H30" t="s">
        <v>22</v>
      </c>
      <c r="I30">
        <v>2</v>
      </c>
    </row>
    <row r="31" spans="1:9" x14ac:dyDescent="0.2">
      <c r="A31">
        <v>2</v>
      </c>
      <c r="B31" t="s">
        <v>125</v>
      </c>
      <c r="D31" t="s">
        <v>65</v>
      </c>
      <c r="E31" s="19">
        <v>29</v>
      </c>
      <c r="F31" t="s">
        <v>18</v>
      </c>
      <c r="G31" s="18">
        <v>17</v>
      </c>
      <c r="H31" t="s">
        <v>66</v>
      </c>
      <c r="I31">
        <v>2</v>
      </c>
    </row>
    <row r="32" spans="1:9" x14ac:dyDescent="0.2">
      <c r="A32">
        <v>2</v>
      </c>
      <c r="B32" t="s">
        <v>239</v>
      </c>
      <c r="D32" t="s">
        <v>56</v>
      </c>
      <c r="E32" s="19">
        <v>4.0999999999999996</v>
      </c>
      <c r="F32" t="s">
        <v>18</v>
      </c>
      <c r="G32">
        <v>30</v>
      </c>
      <c r="H32" t="s">
        <v>22</v>
      </c>
      <c r="I32">
        <v>2</v>
      </c>
    </row>
    <row r="33" spans="1:12" x14ac:dyDescent="0.2">
      <c r="A33">
        <v>4</v>
      </c>
      <c r="B33" t="s">
        <v>197</v>
      </c>
      <c r="D33" t="s">
        <v>141</v>
      </c>
      <c r="E33" s="19">
        <v>4.0999999999999996</v>
      </c>
      <c r="F33" t="s">
        <v>18</v>
      </c>
      <c r="I33">
        <v>4</v>
      </c>
    </row>
    <row r="34" spans="1:12" x14ac:dyDescent="0.2">
      <c r="A34">
        <v>4</v>
      </c>
      <c r="B34" t="s">
        <v>163</v>
      </c>
      <c r="D34" t="s">
        <v>150</v>
      </c>
      <c r="E34" s="19">
        <v>0.11</v>
      </c>
      <c r="F34" t="s">
        <v>175</v>
      </c>
      <c r="I34">
        <v>4</v>
      </c>
    </row>
    <row r="35" spans="1:12" x14ac:dyDescent="0.2">
      <c r="A35" s="8">
        <v>3</v>
      </c>
      <c r="B35" t="s">
        <v>132</v>
      </c>
      <c r="D35" t="s">
        <v>133</v>
      </c>
      <c r="E35" s="19">
        <v>1.05</v>
      </c>
      <c r="F35" t="s">
        <v>134</v>
      </c>
      <c r="G35">
        <v>9</v>
      </c>
      <c r="H35" t="s">
        <v>25</v>
      </c>
      <c r="I35" s="8">
        <v>3</v>
      </c>
      <c r="L35" s="8"/>
    </row>
    <row r="36" spans="1:12" x14ac:dyDescent="0.2">
      <c r="A36">
        <v>3</v>
      </c>
      <c r="B36" t="s">
        <v>340</v>
      </c>
      <c r="D36" t="s">
        <v>341</v>
      </c>
      <c r="E36" s="19">
        <v>3</v>
      </c>
      <c r="F36" t="s">
        <v>299</v>
      </c>
      <c r="I36">
        <v>3</v>
      </c>
    </row>
    <row r="37" spans="1:12" x14ac:dyDescent="0.2">
      <c r="A37">
        <v>4</v>
      </c>
      <c r="B37" t="s">
        <v>198</v>
      </c>
      <c r="D37" t="s">
        <v>169</v>
      </c>
      <c r="E37" s="19">
        <v>0.1</v>
      </c>
      <c r="F37" t="s">
        <v>175</v>
      </c>
      <c r="I37">
        <v>4</v>
      </c>
    </row>
    <row r="38" spans="1:12" x14ac:dyDescent="0.2">
      <c r="A38">
        <v>4</v>
      </c>
      <c r="B38" t="s">
        <v>119</v>
      </c>
      <c r="D38" t="s">
        <v>120</v>
      </c>
      <c r="E38" s="19">
        <v>17.100000000000001</v>
      </c>
      <c r="F38" t="s">
        <v>18</v>
      </c>
      <c r="G38">
        <v>9</v>
      </c>
      <c r="H38" t="s">
        <v>22</v>
      </c>
      <c r="I38">
        <v>4</v>
      </c>
    </row>
    <row r="39" spans="1:12" x14ac:dyDescent="0.2">
      <c r="A39">
        <v>4</v>
      </c>
      <c r="B39" t="s">
        <v>100</v>
      </c>
      <c r="D39" t="s">
        <v>101</v>
      </c>
      <c r="E39" s="19">
        <v>4.5</v>
      </c>
      <c r="F39" t="s">
        <v>18</v>
      </c>
      <c r="G39">
        <v>3</v>
      </c>
      <c r="H39" t="s">
        <v>33</v>
      </c>
      <c r="I39">
        <v>4</v>
      </c>
    </row>
    <row r="40" spans="1:12" x14ac:dyDescent="0.2">
      <c r="A40">
        <v>4</v>
      </c>
      <c r="B40" t="s">
        <v>171</v>
      </c>
      <c r="D40" t="s">
        <v>170</v>
      </c>
      <c r="E40" s="19">
        <v>10</v>
      </c>
      <c r="F40" t="s">
        <v>175</v>
      </c>
      <c r="I40">
        <v>4</v>
      </c>
    </row>
    <row r="41" spans="1:12" x14ac:dyDescent="0.2">
      <c r="A41">
        <v>4</v>
      </c>
      <c r="B41" t="s">
        <v>220</v>
      </c>
      <c r="D41" t="s">
        <v>221</v>
      </c>
      <c r="E41" s="19">
        <v>3</v>
      </c>
      <c r="F41" t="s">
        <v>18</v>
      </c>
      <c r="I41">
        <v>1</v>
      </c>
    </row>
    <row r="42" spans="1:12" x14ac:dyDescent="0.2">
      <c r="A42">
        <v>4</v>
      </c>
      <c r="B42" t="s">
        <v>199</v>
      </c>
      <c r="D42" t="s">
        <v>157</v>
      </c>
      <c r="E42" s="19">
        <v>0.47</v>
      </c>
      <c r="F42" t="s">
        <v>175</v>
      </c>
      <c r="I42">
        <v>4</v>
      </c>
    </row>
    <row r="43" spans="1:12" x14ac:dyDescent="0.2">
      <c r="A43">
        <v>4</v>
      </c>
      <c r="B43" t="s">
        <v>223</v>
      </c>
      <c r="D43" t="s">
        <v>121</v>
      </c>
      <c r="E43" s="19">
        <v>7</v>
      </c>
      <c r="F43" t="s">
        <v>25</v>
      </c>
      <c r="G43" s="5">
        <v>40</v>
      </c>
      <c r="H43" t="s">
        <v>16</v>
      </c>
      <c r="I43">
        <v>4</v>
      </c>
    </row>
    <row r="44" spans="1:12" x14ac:dyDescent="0.2">
      <c r="A44">
        <v>1</v>
      </c>
      <c r="B44" t="s">
        <v>19</v>
      </c>
      <c r="D44" t="s">
        <v>20</v>
      </c>
      <c r="E44" s="19">
        <v>1.2</v>
      </c>
      <c r="F44" t="s">
        <v>21</v>
      </c>
      <c r="G44" s="5">
        <v>7</v>
      </c>
      <c r="H44" t="s">
        <v>22</v>
      </c>
      <c r="I44">
        <v>1</v>
      </c>
    </row>
    <row r="45" spans="1:12" x14ac:dyDescent="0.2">
      <c r="A45">
        <v>2</v>
      </c>
      <c r="B45" t="s">
        <v>57</v>
      </c>
      <c r="D45" t="s">
        <v>58</v>
      </c>
      <c r="E45" s="19">
        <v>48.9</v>
      </c>
      <c r="F45" t="s">
        <v>18</v>
      </c>
      <c r="G45" s="18">
        <v>70</v>
      </c>
      <c r="H45" t="s">
        <v>59</v>
      </c>
      <c r="I45">
        <v>2</v>
      </c>
    </row>
    <row r="46" spans="1:12" x14ac:dyDescent="0.2">
      <c r="A46">
        <v>2</v>
      </c>
      <c r="B46" t="s">
        <v>300</v>
      </c>
      <c r="D46" t="s">
        <v>301</v>
      </c>
      <c r="E46" s="19">
        <v>23</v>
      </c>
      <c r="F46" t="s">
        <v>302</v>
      </c>
      <c r="G46" s="18"/>
      <c r="I46">
        <v>2</v>
      </c>
    </row>
    <row r="47" spans="1:12" x14ac:dyDescent="0.2">
      <c r="A47">
        <v>2</v>
      </c>
      <c r="B47" t="s">
        <v>60</v>
      </c>
      <c r="D47" t="s">
        <v>61</v>
      </c>
      <c r="E47" s="19">
        <v>2.5</v>
      </c>
      <c r="F47" t="s">
        <v>18</v>
      </c>
      <c r="G47" s="18">
        <v>30</v>
      </c>
      <c r="H47" t="s">
        <v>26</v>
      </c>
      <c r="I47">
        <v>2</v>
      </c>
    </row>
    <row r="48" spans="1:12" x14ac:dyDescent="0.2">
      <c r="A48">
        <v>4</v>
      </c>
      <c r="B48" t="s">
        <v>226</v>
      </c>
      <c r="D48" t="s">
        <v>227</v>
      </c>
      <c r="E48" s="19">
        <v>2.7</v>
      </c>
      <c r="F48" t="s">
        <v>175</v>
      </c>
      <c r="G48">
        <v>12</v>
      </c>
      <c r="H48" t="s">
        <v>109</v>
      </c>
      <c r="I48">
        <v>4</v>
      </c>
    </row>
    <row r="49" spans="1:9" x14ac:dyDescent="0.2">
      <c r="A49">
        <v>4</v>
      </c>
      <c r="B49" t="s">
        <v>135</v>
      </c>
      <c r="D49" t="s">
        <v>136</v>
      </c>
      <c r="E49" s="19">
        <v>20</v>
      </c>
      <c r="F49" t="s">
        <v>174</v>
      </c>
      <c r="G49">
        <v>22.5</v>
      </c>
      <c r="H49" t="s">
        <v>174</v>
      </c>
      <c r="I49">
        <v>4</v>
      </c>
    </row>
    <row r="50" spans="1:9" ht="14.25" customHeight="1" x14ac:dyDescent="0.2">
      <c r="A50">
        <v>4</v>
      </c>
      <c r="B50" t="s">
        <v>162</v>
      </c>
      <c r="D50" t="s">
        <v>147</v>
      </c>
      <c r="E50" s="19">
        <v>0.43</v>
      </c>
      <c r="F50" t="s">
        <v>175</v>
      </c>
      <c r="I50">
        <v>4</v>
      </c>
    </row>
    <row r="51" spans="1:9" x14ac:dyDescent="0.2">
      <c r="A51">
        <v>4</v>
      </c>
      <c r="B51" t="s">
        <v>102</v>
      </c>
      <c r="D51" t="s">
        <v>103</v>
      </c>
      <c r="E51" s="19">
        <v>27.5</v>
      </c>
      <c r="F51" t="s">
        <v>18</v>
      </c>
      <c r="G51">
        <v>10</v>
      </c>
      <c r="H51" t="s">
        <v>16</v>
      </c>
      <c r="I51">
        <v>4</v>
      </c>
    </row>
    <row r="52" spans="1:9" x14ac:dyDescent="0.2">
      <c r="A52">
        <v>1</v>
      </c>
      <c r="B52" t="s">
        <v>23</v>
      </c>
      <c r="D52" t="s">
        <v>24</v>
      </c>
      <c r="E52" s="19">
        <v>4.3</v>
      </c>
      <c r="F52" t="s">
        <v>25</v>
      </c>
      <c r="G52">
        <v>3.5</v>
      </c>
      <c r="H52" t="s">
        <v>26</v>
      </c>
      <c r="I52">
        <v>1</v>
      </c>
    </row>
    <row r="53" spans="1:9" x14ac:dyDescent="0.2">
      <c r="A53">
        <v>2</v>
      </c>
      <c r="B53" t="s">
        <v>240</v>
      </c>
      <c r="D53" t="s">
        <v>62</v>
      </c>
      <c r="E53" s="19">
        <v>0.9</v>
      </c>
      <c r="F53" t="s">
        <v>63</v>
      </c>
      <c r="G53" s="5">
        <v>40</v>
      </c>
      <c r="H53" t="s">
        <v>64</v>
      </c>
      <c r="I53">
        <v>2</v>
      </c>
    </row>
    <row r="54" spans="1:9" x14ac:dyDescent="0.2">
      <c r="A54">
        <v>4</v>
      </c>
      <c r="B54" t="s">
        <v>200</v>
      </c>
      <c r="D54" t="s">
        <v>148</v>
      </c>
      <c r="E54" s="19">
        <v>0.36</v>
      </c>
      <c r="F54" t="s">
        <v>131</v>
      </c>
      <c r="G54">
        <v>3.5</v>
      </c>
      <c r="H54" t="s">
        <v>131</v>
      </c>
      <c r="I54">
        <v>4</v>
      </c>
    </row>
    <row r="55" spans="1:9" x14ac:dyDescent="0.2">
      <c r="A55">
        <v>1</v>
      </c>
      <c r="B55" t="s">
        <v>236</v>
      </c>
      <c r="D55" t="s">
        <v>27</v>
      </c>
      <c r="E55" s="19">
        <f>AVERAGE(15.4,12.4,9.5,12)</f>
        <v>12.324999999999999</v>
      </c>
      <c r="F55" t="s">
        <v>192</v>
      </c>
      <c r="G55" s="5">
        <v>25</v>
      </c>
      <c r="H55" t="s">
        <v>16</v>
      </c>
      <c r="I55">
        <v>1</v>
      </c>
    </row>
    <row r="56" spans="1:9" x14ac:dyDescent="0.2">
      <c r="A56">
        <v>2</v>
      </c>
      <c r="B56" t="s">
        <v>67</v>
      </c>
      <c r="D56" t="s">
        <v>68</v>
      </c>
      <c r="E56" s="19">
        <v>41.6</v>
      </c>
      <c r="F56" t="s">
        <v>18</v>
      </c>
      <c r="G56">
        <v>100</v>
      </c>
      <c r="H56" t="s">
        <v>66</v>
      </c>
      <c r="I56">
        <v>2</v>
      </c>
    </row>
    <row r="57" spans="1:9" x14ac:dyDescent="0.2">
      <c r="A57">
        <v>2</v>
      </c>
      <c r="B57" t="s">
        <v>241</v>
      </c>
      <c r="D57" t="s">
        <v>69</v>
      </c>
      <c r="E57" s="19">
        <f>AVERAGE(1.4,1.3,1.7)</f>
        <v>1.4666666666666668</v>
      </c>
      <c r="F57" t="s">
        <v>192</v>
      </c>
      <c r="G57" s="5">
        <v>19</v>
      </c>
      <c r="H57" t="s">
        <v>70</v>
      </c>
      <c r="I57">
        <v>2</v>
      </c>
    </row>
    <row r="58" spans="1:9" x14ac:dyDescent="0.2">
      <c r="A58">
        <v>4</v>
      </c>
      <c r="B58" t="s">
        <v>164</v>
      </c>
      <c r="D58" t="s">
        <v>151</v>
      </c>
      <c r="E58" s="19">
        <v>1.5</v>
      </c>
      <c r="F58" t="s">
        <v>174</v>
      </c>
      <c r="G58">
        <v>7</v>
      </c>
      <c r="H58" t="s">
        <v>174</v>
      </c>
      <c r="I58">
        <v>4</v>
      </c>
    </row>
    <row r="59" spans="1:9" ht="14.25" customHeight="1" x14ac:dyDescent="0.2">
      <c r="A59">
        <v>4</v>
      </c>
      <c r="B59" t="s">
        <v>2</v>
      </c>
      <c r="D59" t="s">
        <v>122</v>
      </c>
      <c r="E59" s="19">
        <v>2</v>
      </c>
      <c r="F59" t="s">
        <v>25</v>
      </c>
      <c r="G59" s="5">
        <v>7.5</v>
      </c>
      <c r="H59" t="s">
        <v>109</v>
      </c>
      <c r="I59">
        <v>4</v>
      </c>
    </row>
    <row r="60" spans="1:9" x14ac:dyDescent="0.2">
      <c r="A60">
        <v>4</v>
      </c>
      <c r="B60" t="s">
        <v>201</v>
      </c>
      <c r="D60" t="s">
        <v>138</v>
      </c>
      <c r="E60" s="19">
        <v>0.45</v>
      </c>
      <c r="F60" t="s">
        <v>175</v>
      </c>
      <c r="I60">
        <v>4</v>
      </c>
    </row>
    <row r="61" spans="1:9" x14ac:dyDescent="0.2">
      <c r="A61">
        <v>2</v>
      </c>
      <c r="B61" t="s">
        <v>212</v>
      </c>
      <c r="D61" t="s">
        <v>207</v>
      </c>
      <c r="E61" s="19">
        <v>215</v>
      </c>
      <c r="F61" t="s">
        <v>71</v>
      </c>
      <c r="G61" s="18">
        <v>112.5</v>
      </c>
      <c r="H61" t="s">
        <v>22</v>
      </c>
      <c r="I61">
        <v>2</v>
      </c>
    </row>
    <row r="62" spans="1:9" x14ac:dyDescent="0.2">
      <c r="A62">
        <v>2</v>
      </c>
      <c r="B62" t="s">
        <v>339</v>
      </c>
      <c r="D62" t="s">
        <v>334</v>
      </c>
      <c r="E62" s="19">
        <v>45</v>
      </c>
      <c r="F62" t="s">
        <v>335</v>
      </c>
      <c r="G62" s="18"/>
    </row>
    <row r="63" spans="1:9" x14ac:dyDescent="0.2">
      <c r="A63">
        <v>4</v>
      </c>
      <c r="B63" t="s">
        <v>168</v>
      </c>
      <c r="D63" t="s">
        <v>167</v>
      </c>
      <c r="E63" s="19">
        <v>0.11</v>
      </c>
      <c r="F63" t="s">
        <v>175</v>
      </c>
      <c r="I63">
        <v>4</v>
      </c>
    </row>
    <row r="64" spans="1:9" x14ac:dyDescent="0.2">
      <c r="A64">
        <v>4</v>
      </c>
      <c r="B64" t="s">
        <v>104</v>
      </c>
      <c r="D64" t="s">
        <v>105</v>
      </c>
      <c r="E64" s="19">
        <f>AVERAGE(2.8,3.7)</f>
        <v>3.25</v>
      </c>
      <c r="F64" t="s">
        <v>192</v>
      </c>
      <c r="G64" s="5">
        <v>9</v>
      </c>
      <c r="H64" t="s">
        <v>106</v>
      </c>
      <c r="I64">
        <v>4</v>
      </c>
    </row>
    <row r="65" spans="1:12" x14ac:dyDescent="0.2">
      <c r="A65">
        <v>1</v>
      </c>
      <c r="B65" t="s">
        <v>214</v>
      </c>
      <c r="D65" t="s">
        <v>34</v>
      </c>
      <c r="E65" s="19">
        <v>5.2</v>
      </c>
      <c r="F65" t="s">
        <v>190</v>
      </c>
      <c r="G65">
        <v>4</v>
      </c>
      <c r="H65" t="s">
        <v>215</v>
      </c>
      <c r="I65">
        <v>1</v>
      </c>
    </row>
    <row r="66" spans="1:12" x14ac:dyDescent="0.2">
      <c r="A66">
        <v>3</v>
      </c>
      <c r="B66" t="s">
        <v>208</v>
      </c>
      <c r="D66" t="s">
        <v>94</v>
      </c>
      <c r="E66" s="19">
        <v>23.5</v>
      </c>
      <c r="F66" t="s">
        <v>192</v>
      </c>
      <c r="G66" s="5">
        <v>70</v>
      </c>
      <c r="H66" t="s">
        <v>54</v>
      </c>
      <c r="I66">
        <v>3</v>
      </c>
    </row>
    <row r="67" spans="1:12" ht="14.25" customHeight="1" x14ac:dyDescent="0.2">
      <c r="A67">
        <v>4</v>
      </c>
      <c r="B67" t="s">
        <v>222</v>
      </c>
      <c r="D67" t="s">
        <v>137</v>
      </c>
      <c r="E67" s="19">
        <v>2</v>
      </c>
      <c r="F67" t="s">
        <v>174</v>
      </c>
      <c r="G67">
        <v>10</v>
      </c>
      <c r="H67" t="s">
        <v>174</v>
      </c>
      <c r="I67">
        <v>4</v>
      </c>
    </row>
    <row r="68" spans="1:12" x14ac:dyDescent="0.2">
      <c r="A68">
        <v>4</v>
      </c>
      <c r="B68" t="s">
        <v>202</v>
      </c>
      <c r="D68" t="s">
        <v>154</v>
      </c>
      <c r="E68" s="19">
        <v>0.62</v>
      </c>
      <c r="F68" t="s">
        <v>176</v>
      </c>
      <c r="I68">
        <v>4</v>
      </c>
    </row>
    <row r="69" spans="1:12" x14ac:dyDescent="0.2">
      <c r="A69">
        <v>4</v>
      </c>
      <c r="B69" t="s">
        <v>107</v>
      </c>
      <c r="D69" t="s">
        <v>108</v>
      </c>
      <c r="E69" s="19">
        <v>9.5</v>
      </c>
      <c r="F69" t="s">
        <v>18</v>
      </c>
      <c r="G69">
        <v>11</v>
      </c>
      <c r="H69" t="s">
        <v>109</v>
      </c>
      <c r="I69">
        <v>4</v>
      </c>
    </row>
    <row r="70" spans="1:12" x14ac:dyDescent="0.2">
      <c r="A70">
        <v>3</v>
      </c>
      <c r="B70" t="s">
        <v>329</v>
      </c>
      <c r="D70" t="s">
        <v>330</v>
      </c>
      <c r="E70" s="19">
        <v>35</v>
      </c>
      <c r="F70" t="s">
        <v>331</v>
      </c>
      <c r="I70">
        <v>3</v>
      </c>
    </row>
    <row r="71" spans="1:12" x14ac:dyDescent="0.2">
      <c r="A71">
        <v>2</v>
      </c>
      <c r="B71" t="s">
        <v>72</v>
      </c>
      <c r="D71" t="s">
        <v>73</v>
      </c>
      <c r="E71" s="19">
        <v>1.9</v>
      </c>
      <c r="F71" t="s">
        <v>18</v>
      </c>
      <c r="G71" s="18">
        <v>17.5</v>
      </c>
      <c r="H71" t="s">
        <v>26</v>
      </c>
      <c r="I71">
        <v>2</v>
      </c>
    </row>
    <row r="72" spans="1:12" x14ac:dyDescent="0.2">
      <c r="A72" s="9">
        <v>2</v>
      </c>
      <c r="B72" t="s">
        <v>283</v>
      </c>
      <c r="D72" t="s">
        <v>78</v>
      </c>
      <c r="E72" s="19">
        <v>60.4</v>
      </c>
      <c r="F72" t="s">
        <v>192</v>
      </c>
      <c r="G72" s="5">
        <v>90</v>
      </c>
      <c r="H72" t="s">
        <v>79</v>
      </c>
      <c r="I72" s="9">
        <v>2</v>
      </c>
      <c r="L72" s="9"/>
    </row>
    <row r="73" spans="1:12" x14ac:dyDescent="0.2">
      <c r="A73">
        <v>4</v>
      </c>
      <c r="B73" t="s">
        <v>219</v>
      </c>
      <c r="D73" t="s">
        <v>110</v>
      </c>
      <c r="E73" s="19">
        <v>36</v>
      </c>
      <c r="F73" t="s">
        <v>18</v>
      </c>
      <c r="G73" s="5">
        <v>25</v>
      </c>
      <c r="H73" t="s">
        <v>22</v>
      </c>
      <c r="I73">
        <v>4</v>
      </c>
    </row>
    <row r="74" spans="1:12" x14ac:dyDescent="0.2">
      <c r="A74">
        <v>1</v>
      </c>
      <c r="B74" t="s">
        <v>28</v>
      </c>
      <c r="D74" t="s">
        <v>29</v>
      </c>
      <c r="E74" s="19">
        <v>2.9</v>
      </c>
      <c r="F74" t="s">
        <v>18</v>
      </c>
      <c r="G74">
        <v>5</v>
      </c>
      <c r="H74" t="s">
        <v>30</v>
      </c>
      <c r="I74">
        <v>1</v>
      </c>
    </row>
    <row r="75" spans="1:12" x14ac:dyDescent="0.2">
      <c r="A75" s="9">
        <v>2</v>
      </c>
      <c r="B75" t="s">
        <v>128</v>
      </c>
      <c r="D75" t="s">
        <v>129</v>
      </c>
      <c r="E75" s="19">
        <v>1.95</v>
      </c>
      <c r="F75" t="s">
        <v>131</v>
      </c>
      <c r="G75" s="5">
        <v>20</v>
      </c>
      <c r="H75" t="s">
        <v>131</v>
      </c>
      <c r="I75" s="9">
        <v>2</v>
      </c>
      <c r="L75" s="9"/>
    </row>
    <row r="76" spans="1:12" x14ac:dyDescent="0.2">
      <c r="A76">
        <v>4</v>
      </c>
      <c r="B76" t="s">
        <v>232</v>
      </c>
      <c r="D76" t="s">
        <v>233</v>
      </c>
      <c r="E76" s="19">
        <v>2.5</v>
      </c>
      <c r="F76" t="s">
        <v>18</v>
      </c>
      <c r="G76">
        <v>15</v>
      </c>
      <c r="H76" t="s">
        <v>123</v>
      </c>
      <c r="I76">
        <v>4</v>
      </c>
    </row>
    <row r="77" spans="1:12" x14ac:dyDescent="0.2">
      <c r="A77">
        <v>1</v>
      </c>
      <c r="B77" t="s">
        <v>31</v>
      </c>
      <c r="D77" t="s">
        <v>32</v>
      </c>
      <c r="E77" s="19">
        <v>1.3</v>
      </c>
      <c r="F77" t="s">
        <v>18</v>
      </c>
      <c r="G77">
        <v>2.75</v>
      </c>
      <c r="H77" t="s">
        <v>33</v>
      </c>
      <c r="I77">
        <v>1</v>
      </c>
    </row>
    <row r="78" spans="1:12" x14ac:dyDescent="0.2">
      <c r="A78">
        <v>2</v>
      </c>
      <c r="B78" t="s">
        <v>74</v>
      </c>
      <c r="D78" t="s">
        <v>75</v>
      </c>
      <c r="E78" s="19">
        <v>0.9</v>
      </c>
      <c r="F78" t="s">
        <v>18</v>
      </c>
      <c r="G78">
        <v>12.5</v>
      </c>
      <c r="H78" t="s">
        <v>22</v>
      </c>
      <c r="I78">
        <v>2</v>
      </c>
    </row>
    <row r="79" spans="1:12" x14ac:dyDescent="0.2">
      <c r="A79">
        <v>2</v>
      </c>
      <c r="B79" t="s">
        <v>76</v>
      </c>
      <c r="D79" t="s">
        <v>77</v>
      </c>
      <c r="E79" s="19">
        <v>3.6</v>
      </c>
      <c r="F79" t="s">
        <v>18</v>
      </c>
      <c r="G79" s="5">
        <v>40</v>
      </c>
      <c r="H79" t="s">
        <v>37</v>
      </c>
      <c r="I79">
        <v>2</v>
      </c>
    </row>
    <row r="80" spans="1:12" x14ac:dyDescent="0.2">
      <c r="A80" s="9">
        <v>2</v>
      </c>
      <c r="B80" t="s">
        <v>126</v>
      </c>
      <c r="D80" t="s">
        <v>127</v>
      </c>
      <c r="E80" s="19">
        <v>239.1</v>
      </c>
      <c r="F80" t="s">
        <v>190</v>
      </c>
      <c r="G80" s="5">
        <v>110</v>
      </c>
      <c r="H80" t="s">
        <v>130</v>
      </c>
      <c r="I80" s="9">
        <v>2</v>
      </c>
      <c r="L80" s="9"/>
    </row>
    <row r="81" spans="1:9" x14ac:dyDescent="0.2">
      <c r="A81">
        <v>4</v>
      </c>
      <c r="B81" t="s">
        <v>111</v>
      </c>
      <c r="D81" t="s">
        <v>112</v>
      </c>
      <c r="E81" s="19">
        <v>68.25</v>
      </c>
      <c r="F81" t="s">
        <v>190</v>
      </c>
      <c r="G81" s="5">
        <v>27.5</v>
      </c>
      <c r="H81" t="s">
        <v>113</v>
      </c>
      <c r="I81">
        <v>4</v>
      </c>
    </row>
    <row r="82" spans="1:9" x14ac:dyDescent="0.2">
      <c r="A82">
        <v>3</v>
      </c>
      <c r="B82" t="s">
        <v>96</v>
      </c>
      <c r="D82" t="s">
        <v>193</v>
      </c>
      <c r="E82" s="19">
        <v>30</v>
      </c>
      <c r="F82" t="s">
        <v>18</v>
      </c>
      <c r="G82" s="18">
        <v>7.5</v>
      </c>
      <c r="H82" t="s">
        <v>26</v>
      </c>
      <c r="I82">
        <v>3</v>
      </c>
    </row>
    <row r="83" spans="1:9" x14ac:dyDescent="0.2">
      <c r="A83">
        <v>3</v>
      </c>
      <c r="B83" t="s">
        <v>238</v>
      </c>
      <c r="D83" t="s">
        <v>237</v>
      </c>
      <c r="E83" s="19">
        <v>30</v>
      </c>
      <c r="F83" t="s">
        <v>18</v>
      </c>
      <c r="I83">
        <v>3</v>
      </c>
    </row>
    <row r="84" spans="1:9" x14ac:dyDescent="0.2">
      <c r="A84">
        <v>2</v>
      </c>
      <c r="B84" t="s">
        <v>80</v>
      </c>
      <c r="D84" t="s">
        <v>81</v>
      </c>
      <c r="E84" s="19">
        <v>3.6</v>
      </c>
      <c r="F84" t="s">
        <v>82</v>
      </c>
      <c r="G84" s="5">
        <v>35</v>
      </c>
      <c r="H84" t="s">
        <v>83</v>
      </c>
      <c r="I84">
        <v>2</v>
      </c>
    </row>
    <row r="85" spans="1:9" x14ac:dyDescent="0.2">
      <c r="A85">
        <v>4</v>
      </c>
      <c r="B85" t="s">
        <v>203</v>
      </c>
      <c r="D85" t="s">
        <v>173</v>
      </c>
      <c r="E85" s="19">
        <v>14</v>
      </c>
      <c r="F85" t="s">
        <v>174</v>
      </c>
      <c r="G85">
        <v>40</v>
      </c>
      <c r="H85" t="s">
        <v>174</v>
      </c>
      <c r="I85">
        <v>4</v>
      </c>
    </row>
    <row r="86" spans="1:9" x14ac:dyDescent="0.2">
      <c r="A86">
        <v>4</v>
      </c>
      <c r="B86" t="s">
        <v>165</v>
      </c>
      <c r="D86" t="s">
        <v>152</v>
      </c>
      <c r="E86" s="19">
        <v>1.6</v>
      </c>
      <c r="F86" t="s">
        <v>175</v>
      </c>
      <c r="I86">
        <v>4</v>
      </c>
    </row>
    <row r="87" spans="1:9" x14ac:dyDescent="0.2">
      <c r="A87">
        <v>2</v>
      </c>
      <c r="B87" t="s">
        <v>230</v>
      </c>
      <c r="D87" t="s">
        <v>231</v>
      </c>
      <c r="E87" s="19">
        <v>1.7</v>
      </c>
      <c r="F87" t="s">
        <v>18</v>
      </c>
      <c r="G87" s="18">
        <v>27.5</v>
      </c>
      <c r="H87" t="s">
        <v>26</v>
      </c>
      <c r="I87">
        <v>2</v>
      </c>
    </row>
    <row r="88" spans="1:9" x14ac:dyDescent="0.2">
      <c r="A88">
        <v>1</v>
      </c>
      <c r="B88" t="s">
        <v>217</v>
      </c>
      <c r="D88" t="s">
        <v>218</v>
      </c>
      <c r="E88" s="19">
        <v>2.8</v>
      </c>
      <c r="F88" t="s">
        <v>25</v>
      </c>
      <c r="G88">
        <v>3</v>
      </c>
      <c r="I88">
        <v>1</v>
      </c>
    </row>
    <row r="89" spans="1:9" x14ac:dyDescent="0.2">
      <c r="A89">
        <v>3</v>
      </c>
      <c r="B89" t="s">
        <v>97</v>
      </c>
      <c r="D89" t="s">
        <v>98</v>
      </c>
      <c r="E89" s="19">
        <v>25</v>
      </c>
      <c r="F89" t="s">
        <v>194</v>
      </c>
      <c r="G89">
        <v>22.5</v>
      </c>
      <c r="H89" t="s">
        <v>26</v>
      </c>
      <c r="I89">
        <v>3</v>
      </c>
    </row>
    <row r="90" spans="1:9" x14ac:dyDescent="0.2">
      <c r="A90">
        <v>4</v>
      </c>
      <c r="B90" t="s">
        <v>206</v>
      </c>
      <c r="D90" t="s">
        <v>114</v>
      </c>
      <c r="E90" s="19">
        <v>2.8</v>
      </c>
      <c r="F90" t="s">
        <v>18</v>
      </c>
      <c r="G90">
        <v>7.5</v>
      </c>
      <c r="H90" t="s">
        <v>106</v>
      </c>
      <c r="I90">
        <v>4</v>
      </c>
    </row>
    <row r="91" spans="1:9" x14ac:dyDescent="0.2">
      <c r="A91">
        <v>4</v>
      </c>
      <c r="B91" t="s">
        <v>204</v>
      </c>
      <c r="D91" t="s">
        <v>146</v>
      </c>
      <c r="E91" s="19">
        <v>1.59</v>
      </c>
      <c r="F91" t="s">
        <v>175</v>
      </c>
      <c r="I91">
        <v>4</v>
      </c>
    </row>
    <row r="92" spans="1:9" x14ac:dyDescent="0.2">
      <c r="A92">
        <v>3</v>
      </c>
      <c r="B92" t="s">
        <v>332</v>
      </c>
      <c r="D92" t="s">
        <v>333</v>
      </c>
      <c r="E92" s="19">
        <v>45</v>
      </c>
      <c r="F92" t="s">
        <v>331</v>
      </c>
    </row>
    <row r="93" spans="1:9" x14ac:dyDescent="0.2">
      <c r="A93">
        <v>2</v>
      </c>
      <c r="B93" t="s">
        <v>84</v>
      </c>
      <c r="D93" t="s">
        <v>85</v>
      </c>
      <c r="E93" s="19">
        <v>384.4</v>
      </c>
      <c r="F93" t="s">
        <v>18</v>
      </c>
      <c r="G93" s="18">
        <v>190</v>
      </c>
      <c r="H93" t="s">
        <v>26</v>
      </c>
      <c r="I93">
        <v>2</v>
      </c>
    </row>
    <row r="94" spans="1:9" x14ac:dyDescent="0.2">
      <c r="A94">
        <v>1</v>
      </c>
      <c r="B94" t="s">
        <v>282</v>
      </c>
      <c r="D94" t="s">
        <v>14</v>
      </c>
      <c r="E94" s="19">
        <v>6</v>
      </c>
      <c r="F94" t="s">
        <v>15</v>
      </c>
      <c r="G94" s="5">
        <v>15</v>
      </c>
      <c r="H94" t="s">
        <v>16</v>
      </c>
      <c r="I94">
        <v>1</v>
      </c>
    </row>
    <row r="95" spans="1:9" x14ac:dyDescent="0.2">
      <c r="A95">
        <v>2</v>
      </c>
      <c r="B95" t="s">
        <v>86</v>
      </c>
      <c r="D95" t="s">
        <v>87</v>
      </c>
      <c r="E95" s="19">
        <v>0.6</v>
      </c>
      <c r="F95" t="s">
        <v>18</v>
      </c>
      <c r="G95" s="18">
        <v>11</v>
      </c>
      <c r="H95" t="s">
        <v>26</v>
      </c>
      <c r="I95">
        <v>2</v>
      </c>
    </row>
    <row r="96" spans="1:9" x14ac:dyDescent="0.2">
      <c r="A96">
        <v>4</v>
      </c>
      <c r="B96" t="s">
        <v>205</v>
      </c>
      <c r="D96" t="s">
        <v>156</v>
      </c>
      <c r="E96" s="19">
        <v>3.58</v>
      </c>
      <c r="F96" t="s">
        <v>176</v>
      </c>
      <c r="I96">
        <v>4</v>
      </c>
    </row>
    <row r="97" spans="1:9" x14ac:dyDescent="0.2">
      <c r="A97">
        <v>4</v>
      </c>
      <c r="B97" t="s">
        <v>166</v>
      </c>
      <c r="D97" t="s">
        <v>155</v>
      </c>
      <c r="E97" s="19">
        <v>1.5</v>
      </c>
      <c r="F97" t="s">
        <v>175</v>
      </c>
      <c r="I97">
        <v>4</v>
      </c>
    </row>
    <row r="98" spans="1:9" x14ac:dyDescent="0.2">
      <c r="A98">
        <v>3</v>
      </c>
      <c r="B98" t="s">
        <v>211</v>
      </c>
      <c r="D98" t="s">
        <v>210</v>
      </c>
      <c r="E98" s="19">
        <v>4</v>
      </c>
      <c r="F98" t="s">
        <v>95</v>
      </c>
      <c r="G98">
        <v>40</v>
      </c>
      <c r="H98" t="s">
        <v>33</v>
      </c>
      <c r="I98">
        <v>3</v>
      </c>
    </row>
    <row r="99" spans="1:9" x14ac:dyDescent="0.2">
      <c r="A99">
        <v>4</v>
      </c>
      <c r="B99" t="s">
        <v>139</v>
      </c>
      <c r="D99" t="s">
        <v>140</v>
      </c>
      <c r="E99" s="19">
        <v>0.96</v>
      </c>
      <c r="F99" t="s">
        <v>18</v>
      </c>
      <c r="I99">
        <v>4</v>
      </c>
    </row>
    <row r="100" spans="1:9" x14ac:dyDescent="0.2">
      <c r="A100">
        <v>2</v>
      </c>
      <c r="B100" t="s">
        <v>336</v>
      </c>
      <c r="D100" t="s">
        <v>337</v>
      </c>
      <c r="E100" s="19">
        <v>2.8</v>
      </c>
      <c r="F100" t="s">
        <v>338</v>
      </c>
    </row>
    <row r="101" spans="1:9" x14ac:dyDescent="0.2">
      <c r="A101">
        <v>2</v>
      </c>
      <c r="B101" t="s">
        <v>88</v>
      </c>
      <c r="D101" t="s">
        <v>89</v>
      </c>
      <c r="E101" s="19">
        <v>32.200000000000003</v>
      </c>
      <c r="F101" t="s">
        <v>192</v>
      </c>
      <c r="G101" s="18">
        <v>70</v>
      </c>
      <c r="H101" t="s">
        <v>26</v>
      </c>
      <c r="I101">
        <v>2</v>
      </c>
    </row>
    <row r="105" spans="1:9" x14ac:dyDescent="0.2">
      <c r="A105" t="s">
        <v>342</v>
      </c>
    </row>
  </sheetData>
  <sheetProtection algorithmName="SHA-512" hashValue="zvloE4WI31U7iNsVZGfCLpFbMy9NMKFUwXurWpb/YjTvkGlW4Hu6xF7bnobRvOLT4nAS23R7plmCG0hFSMezqA==" saltValue="4wsEKFEhncM55HyI97IQ7Q==" spinCount="100000" sheet="1" objects="1" scenarios="1"/>
  <autoFilter ref="A3:I101" xr:uid="{00000000-0009-0000-0000-000002000000}"/>
  <sortState xmlns:xlrd2="http://schemas.microsoft.com/office/spreadsheetml/2017/richdata2" ref="A2:I97">
    <sortCondition ref="B4:B9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FAKT II Mischungsberechnung</vt:lpstr>
      <vt:lpstr>ArtenListe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Butz, Andreas Dr. (LTZ-Fo)</dc:creator>
  <cp:lastModifiedBy>Christopher Volker</cp:lastModifiedBy>
  <cp:lastPrinted>2025-06-13T11:43:15Z</cp:lastPrinted>
  <dcterms:created xsi:type="dcterms:W3CDTF">2014-11-04T09:27:32Z</dcterms:created>
  <dcterms:modified xsi:type="dcterms:W3CDTF">2025-07-02T09:24:27Z</dcterms:modified>
</cp:coreProperties>
</file>